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6980"/>
  </bookViews>
  <sheets>
    <sheet name="sk_-_kategorizacia" sheetId="1" r:id="rId1"/>
    <sheet name="sk_-_vahy" sheetId="2" r:id="rId2"/>
    <sheet name="zlozitost" sheetId="3" r:id="rId3"/>
    <sheet name="namahavost" sheetId="4" r:id="rId4"/>
    <sheet name="zodpovednost" sheetId="5" r:id="rId5"/>
    <sheet name="pracovne_podmienky" sheetId="6" r:id="rId6"/>
  </sheets>
  <calcPr calcId="162913"/>
</workbook>
</file>

<file path=xl/calcChain.xml><?xml version="1.0" encoding="utf-8"?>
<calcChain xmlns="http://schemas.openxmlformats.org/spreadsheetml/2006/main">
  <c r="E5" i="2" l="1"/>
  <c r="E2" i="2"/>
  <c r="B23" i="6"/>
  <c r="E15" i="2" s="1"/>
  <c r="B22" i="6"/>
  <c r="B21" i="6"/>
  <c r="B20" i="6"/>
  <c r="B19" i="6"/>
  <c r="B18" i="6"/>
  <c r="B15" i="6"/>
  <c r="E14" i="2" s="1"/>
  <c r="B14" i="6"/>
  <c r="B13" i="6"/>
  <c r="B12" i="6"/>
  <c r="B11" i="6"/>
  <c r="B10" i="6"/>
  <c r="B7" i="6"/>
  <c r="E13" i="2" s="1"/>
  <c r="B6" i="6"/>
  <c r="B5" i="6"/>
  <c r="B4" i="6"/>
  <c r="B3" i="6"/>
  <c r="B2" i="6"/>
  <c r="B31" i="5"/>
  <c r="E12" i="2" s="1"/>
  <c r="B30" i="5"/>
  <c r="B29" i="5"/>
  <c r="B28" i="5"/>
  <c r="B27" i="5"/>
  <c r="B26" i="5"/>
  <c r="B23" i="5"/>
  <c r="B22" i="5"/>
  <c r="B21" i="5"/>
  <c r="B20" i="5"/>
  <c r="B19" i="5"/>
  <c r="E11" i="2" s="1"/>
  <c r="B18" i="5"/>
  <c r="B15" i="5"/>
  <c r="B14" i="5"/>
  <c r="B13" i="5"/>
  <c r="B12" i="5"/>
  <c r="B11" i="5"/>
  <c r="E10" i="2" s="1"/>
  <c r="B10" i="5"/>
  <c r="B7" i="5"/>
  <c r="E9" i="2" s="1"/>
  <c r="B6" i="5"/>
  <c r="B5" i="5"/>
  <c r="B4" i="5"/>
  <c r="B3" i="5"/>
  <c r="B2" i="5"/>
  <c r="B23" i="4"/>
  <c r="B22" i="4"/>
  <c r="B21" i="4"/>
  <c r="B20" i="4"/>
  <c r="B19" i="4"/>
  <c r="E8" i="2" s="1"/>
  <c r="B18" i="4"/>
  <c r="B15" i="4"/>
  <c r="E7" i="2" s="1"/>
  <c r="B14" i="4"/>
  <c r="B13" i="4"/>
  <c r="B12" i="4"/>
  <c r="B11" i="4"/>
  <c r="B10" i="4"/>
  <c r="B7" i="4"/>
  <c r="E6" i="2" s="1"/>
  <c r="B6" i="4"/>
  <c r="B5" i="4"/>
  <c r="B4" i="4"/>
  <c r="B3" i="4"/>
  <c r="B2" i="4"/>
  <c r="B34" i="3"/>
  <c r="B33" i="3"/>
  <c r="B32" i="3"/>
  <c r="B31" i="3"/>
  <c r="B30" i="3"/>
  <c r="B29" i="3"/>
  <c r="B26" i="3"/>
  <c r="B25" i="3"/>
  <c r="B24" i="3"/>
  <c r="B23" i="3"/>
  <c r="E4" i="2" s="1"/>
  <c r="B22" i="3"/>
  <c r="B21" i="3"/>
  <c r="B18" i="3"/>
  <c r="E3" i="2" s="1"/>
  <c r="E16" i="2" s="1"/>
  <c r="B17" i="3"/>
  <c r="B16" i="3"/>
  <c r="B15" i="3"/>
  <c r="B14" i="3"/>
  <c r="B13" i="3"/>
  <c r="B10" i="3"/>
  <c r="B9" i="3"/>
  <c r="B8" i="3"/>
  <c r="B7" i="3"/>
  <c r="B6" i="3"/>
  <c r="B5" i="3"/>
  <c r="B4" i="3"/>
  <c r="B3" i="3"/>
  <c r="B2" i="3"/>
  <c r="G16" i="2"/>
  <c r="H13" i="2" s="1"/>
  <c r="C20" i="1" s="1"/>
  <c r="D20" i="1" s="1"/>
  <c r="F16" i="2"/>
  <c r="D16" i="2"/>
  <c r="C16" i="2"/>
  <c r="I15" i="2"/>
  <c r="I14" i="2"/>
  <c r="J13" i="2"/>
  <c r="I13" i="2"/>
  <c r="I12" i="2"/>
  <c r="I11" i="2"/>
  <c r="I10" i="2"/>
  <c r="J9" i="2"/>
  <c r="I9" i="2"/>
  <c r="I8" i="2"/>
  <c r="I7" i="2"/>
  <c r="J6" i="2"/>
  <c r="C18" i="1" s="1"/>
  <c r="D18" i="1" s="1"/>
  <c r="I6" i="2"/>
  <c r="J16" i="2" s="1"/>
  <c r="H6" i="2"/>
  <c r="I5" i="2"/>
  <c r="I4" i="2"/>
  <c r="I3" i="2"/>
  <c r="I2" i="2"/>
  <c r="J2" i="2" s="1"/>
  <c r="I16" i="2" l="1"/>
  <c r="H9" i="2"/>
  <c r="C19" i="1" s="1"/>
  <c r="D19" i="1" s="1"/>
  <c r="H2" i="2"/>
  <c r="H16" i="2" s="1"/>
  <c r="C21" i="1" s="1"/>
  <c r="D21" i="1" s="1"/>
  <c r="C17" i="1" l="1"/>
  <c r="D17" i="1" s="1"/>
</calcChain>
</file>

<file path=xl/sharedStrings.xml><?xml version="1.0" encoding="utf-8"?>
<sst xmlns="http://schemas.openxmlformats.org/spreadsheetml/2006/main" count="198" uniqueCount="132">
  <si>
    <t>FAKTOR</t>
  </si>
  <si>
    <t>SUBFAKTOR</t>
  </si>
  <si>
    <t>HODNOTENIE</t>
  </si>
  <si>
    <t>POPIS</t>
  </si>
  <si>
    <t>Zložitosť</t>
  </si>
  <si>
    <t>1 Vedomosti</t>
  </si>
  <si>
    <t>Vedomosti - Subfaktor zohľadňuje úroveň vedomostí a všeobecných zručností, ktoré sú potrebné pre vykonávanie práce, a to bez ohľadu na to, ako boli získané.</t>
  </si>
  <si>
    <t>2 Komunikačné a medziľudské zručnosti</t>
  </si>
  <si>
    <t>Komunikačné a interpersonálne (medziľudské) zručnosti - Subfaktor zohľadňuje typ a účel komunikácie a s tým súvisiacu úroveň komunikačných a interpersonálnych zručností.</t>
  </si>
  <si>
    <t>3 Fyzické zručnosti</t>
  </si>
  <si>
    <t>Fyzické zručnosti - Subfaktor hodnotí fyzické zručnosti vrátane (jemnej) motoriky a obratnosti potrebnej pre prácu.</t>
  </si>
  <si>
    <t>4 Plánovacie a organizačné zručnosti</t>
  </si>
  <si>
    <t>Plánovacie a organizačné zručnosti - Subfaktor meria plánovacie a organizačné zručnosti potrebné na uspokojivé plnenie pracovných úloh.</t>
  </si>
  <si>
    <t>Namáhavosť</t>
  </si>
  <si>
    <t>5 Fyzická namáhavosť</t>
  </si>
  <si>
    <t>Fyzická namáhavosť  - Subfaktor hodnotí intenzitu a dĺžku trvania fyzického úsilia potrebného vynaložiť pre vykonávanie práce.</t>
  </si>
  <si>
    <t>6 Mentálna namáhavosť</t>
  </si>
  <si>
    <t>Mentálna (duševná) namáhavosť - Subfaktor vyjadruje intenzitu duševného úsilia, ktoré je potrebné pre vykonávanie práce.</t>
  </si>
  <si>
    <t>7 Emocionálna namáhavosť</t>
  </si>
  <si>
    <t>Emocionálna namáhavosť - Subfaktor sa vzťahuje k emocionálnemu úsiliu, ktoré je potrebné vynaložiť na zvládnutie a reagovanie na pracovné požiadavky vrátane stresu alebo tlaku vyplývajúcich z interakcií v súvislosti s prácou.</t>
  </si>
  <si>
    <t>Zodpovednosť</t>
  </si>
  <si>
    <t>8 Zodpovednosť za ľudí a riadenie</t>
  </si>
  <si>
    <t>Zodpovednosť za ľudí a riadenie  - Subfaktor hodnotí, do akej miery pracovná pozícia zahŕňa zodpovednosť za ľudí a ich riadenie, a to vrátane manažmentu, vedenia a poradenstva.</t>
  </si>
  <si>
    <t>9 Zodpovednosť za finančné prostriedky</t>
  </si>
  <si>
    <t>Zodpovednosť za finančné prostriedky - Subfaktor hodnotí mieru a zodpovednosť za finančné prostriedky a súvisiace rozhodnutia a za získavanie a/alebo vynakladanie finančných prostriedkov.</t>
  </si>
  <si>
    <t>10 Zodpovednosť za hmotné hodnoty</t>
  </si>
  <si>
    <t>Zodpovednosť za hmotné hodnoty - Subfaktor zohľadňuje zodpovednosť za majetok a hmotné hodnoty, vrátane tovaru, vybavenia, materiálov a zariadenia.</t>
  </si>
  <si>
    <t>11 Zodpovednosť za informácie a dokumentáciu</t>
  </si>
  <si>
    <t>Zodpovednosť za informácie a dokumentáciu - Subfaktor hodnotí zodpovednosť za získavanie, uchovávanie, interpretáciu a uchovávanie informácií/dát/súborov potrebných pre vykonávanie práce v elektronickej aj papierovej forme.</t>
  </si>
  <si>
    <t>Pracovné podmienky</t>
  </si>
  <si>
    <t>12 Fyzické prostredie</t>
  </si>
  <si>
    <t>Fyzické prostredie - Subfaktor vyjadruje vplyv fyzikálnych faktorov pracovného prostredia (hluk, teplota, prach a znečistenie, vibrácie, žiarenie – ionizujúce, elektromagnetické a optické, toxické látky a biologické činitele).</t>
  </si>
  <si>
    <t>13 Organizačné podmienky</t>
  </si>
  <si>
    <t>Organizačné podmienky -  Subfaktor hodnotí organizačné podmienky - harmonogram práce. Zohľadňuje sa tiež potreba cestovať.</t>
  </si>
  <si>
    <t>14 Psychosociálne riziká</t>
  </si>
  <si>
    <t>Psychosociálne riziká - Subfaktor hodnotí psychosociálne faktory, ktoré môžu viesť k nepríjemným alebo náročným pracovným podmienkam a tým spôsobiť pracovnú záťaž.</t>
  </si>
  <si>
    <t>Úroveň a oblasť zodpovednosti</t>
  </si>
  <si>
    <t>Snaha a náročnosť pozície</t>
  </si>
  <si>
    <t>Spolu</t>
  </si>
  <si>
    <t>Faktor</t>
  </si>
  <si>
    <t>Subfaktor</t>
  </si>
  <si>
    <t>váha</t>
  </si>
  <si>
    <t>hodnotenie (voliteľné)</t>
  </si>
  <si>
    <t>body</t>
  </si>
  <si>
    <t>maximálna úroveň (počet úrovní)</t>
  </si>
  <si>
    <t>maximálna hodnota</t>
  </si>
  <si>
    <t>váha faktoru spolu</t>
  </si>
  <si>
    <t>vážené hodnotenie</t>
  </si>
  <si>
    <t>vážené hodnotenie faktoru spolu</t>
  </si>
  <si>
    <t>Úroveň</t>
  </si>
  <si>
    <t>Body</t>
  </si>
  <si>
    <r>
      <t xml:space="preserve">(0) </t>
    </r>
    <r>
      <rPr>
        <b/>
        <sz val="11"/>
        <color rgb="FF000000"/>
        <rFont val="Calibri"/>
        <family val="2"/>
        <charset val="238"/>
      </rPr>
      <t>Nie je relevantné.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</si>
  <si>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Základné všeobecné vedomosti.</t>
    </r>
    <r>
      <rPr>
        <sz val="11"/>
        <color rgb="FF000000"/>
        <rFont val="Calibri"/>
        <family val="2"/>
        <charset val="238"/>
      </rPr>
      <t xml:space="preserve"> Práca vyžaduje základné zručnosti na vykonávanie jednoduchých úloh.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</si>
  <si>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Základné faktické vedomosti v oblasti vykonávanej práce. </t>
    </r>
    <r>
      <rPr>
        <sz val="11"/>
        <color rgb="FF000000"/>
        <rFont val="Calibri"/>
        <family val="2"/>
        <charset val="238"/>
      </rPr>
      <t>Práca vyžaduje jednoduché myslenie a praktické zručnosti na využívanie informácií, plnenie úloh a riešenie bežných problémov s použitím základných pravidiel, postupov a nástrojov.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</si>
  <si>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>Znalosť faktov, princípov a všeobecných myšlienok v danej oblasti práce.</t>
    </r>
    <r>
      <rPr>
        <sz val="11"/>
        <color rgb="FF000000"/>
        <rFont val="Calibri"/>
        <family val="2"/>
        <charset val="238"/>
      </rPr>
      <t xml:space="preserve"> Práca vyžaduje široký rozsah myslenia a praktických zručností na vykonávanie úloh a riešenie problémov výberom a používaním základných metód, nástrojov, materiálov a informácií.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</si>
  <si>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Faktické a teoretické vedomosti v širokých kontextoch v rámci pracovnej oblasti.</t>
    </r>
    <r>
      <rPr>
        <sz val="11"/>
        <color rgb="FF000000"/>
        <rFont val="Calibri"/>
        <family val="2"/>
        <charset val="238"/>
      </rPr>
      <t xml:space="preserve"> Práca vyžaduje široký rozsah myslenia a praktických zručností, ktoré sú potrebné na hľadanie riešení konkrétnych problémov v pracovnej oblasti.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</si>
  <si>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Špecializované a teoretické vedomosti v danej oblasti práce. </t>
    </r>
    <r>
      <rPr>
        <sz val="11"/>
        <color rgb="FF000000"/>
        <rFont val="Calibri"/>
        <family val="2"/>
        <charset val="238"/>
      </rPr>
      <t>Vyžaduje sa komplexná škála zručností na rozvíjanie riešení abstraktných problémov.</t>
    </r>
  </si>
  <si>
    <r>
      <t xml:space="preserve">(6) </t>
    </r>
    <r>
      <rPr>
        <b/>
        <sz val="11"/>
        <color rgb="FF000000"/>
        <rFont val="Calibri"/>
        <family val="2"/>
        <charset val="238"/>
      </rPr>
      <t xml:space="preserve">Pokročilé vedomosti v danej oblasti s hlbokým pochopením teórií a princípov. </t>
    </r>
    <r>
      <rPr>
        <sz val="11"/>
        <color rgb="FF000000"/>
        <rFont val="Calibri"/>
        <family val="2"/>
        <charset val="238"/>
      </rPr>
      <t>Práca vyžaduje zručnosti na vysokej úrovni, preukazujúce odbornosť a praktické zručnosti na riešenie zložitých a neočakávaných problémov v špecializovanej oblasti.</t>
    </r>
  </si>
  <si>
    <r>
      <t xml:space="preserve">(7) </t>
    </r>
    <r>
      <rPr>
        <b/>
        <sz val="11"/>
        <color rgb="FF000000"/>
        <rFont val="Calibri"/>
        <family val="2"/>
        <charset val="238"/>
      </rPr>
      <t xml:space="preserve">Veľmi špecializované vedomosti vrátane najnovších myšlienok v danej oblasti. </t>
    </r>
    <r>
      <rPr>
        <sz val="11"/>
        <color rgb="FF000000"/>
        <rFont val="Calibri"/>
        <family val="2"/>
        <charset val="238"/>
      </rPr>
      <t>Špecializované zručnosti v riešení problémov sú potrebné pre výskum a inovácie s cieľom vytvárať nové znalosti a kombinovať znalosti z rôznych oblastí.</t>
    </r>
  </si>
  <si>
    <r>
      <t xml:space="preserve">(8) </t>
    </r>
    <r>
      <rPr>
        <b/>
        <sz val="11"/>
        <color rgb="FF000000"/>
        <rFont val="Calibri"/>
        <family val="2"/>
        <charset val="238"/>
      </rPr>
      <t xml:space="preserve">Vedomosti na najvyššej a najpokročilejšej úrovni v danom odbore a v oblastiach, kde sa odbory prekrývajú. </t>
    </r>
    <r>
      <rPr>
        <sz val="11"/>
        <color rgb="FF000000"/>
        <rFont val="Calibri"/>
        <family val="2"/>
        <charset val="238"/>
      </rPr>
      <t>Práca vyžaduje najpokročilejšie a najšpecializovanejšie zručnosti vrátane kombinovania a posudzovania nápadov na riešenie kritických výskumných problémov a problémov v oblasti inovácií, čo umožňuje rozšírenie alebo zmenu existujúcich poznatkov alebo odbornej praxe.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</si>
  <si>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Minimálne komunikačné a interpersonálne zručnosti.</t>
    </r>
    <r>
      <rPr>
        <sz val="11"/>
        <color rgb="FF000000"/>
        <rFont val="Calibri"/>
        <family val="2"/>
        <charset val="238"/>
      </rPr>
      <t xml:space="preserve"> Práca vyžaduje schopnosť zdieľať jednoduché, rutinné informácie, najmä v súvislosti s bežnými pracovnými činnosťami, a to prevažne ústne. Interakcie s inými osobami sú obmedzené.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</si>
  <si>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>Základné komunikačné a interpersonálne zručnosti.</t>
    </r>
    <r>
      <rPr>
        <sz val="11"/>
        <color rgb="FF000000"/>
        <rFont val="Calibri"/>
        <family val="2"/>
        <charset val="238"/>
      </rPr>
      <t xml:space="preserve"> Práca vyžaduje schopnosť zdieľať prevažne rutinné informácie ústne, písomne alebo elektronicky, najmä v súvislosti s bežnými pracovnými činnosťami. Základná interakcia s inými osobami – vyžaduje sa bežná komunikácia s kolegami, zákazníkmi alebo pacientmi a základná zdvorilosť.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</si>
  <si>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>Stredné komunikačné a interpersonálne zručnosti.</t>
    </r>
    <r>
      <rPr>
        <sz val="11"/>
        <color rgb="FF000000"/>
        <rFont val="Calibri"/>
        <family val="2"/>
        <charset val="238"/>
      </rPr>
      <t xml:space="preserve"> Práca vyžaduje prispôsobenie komunikácie rôznym cieľovým skupinám a jasné sprostredkovanie informácií.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</si>
  <si>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Vysoké komunikačné a interpersonálne zručnosti.</t>
    </r>
    <r>
      <rPr>
        <sz val="11"/>
        <color rgb="FF000000"/>
        <rFont val="Calibri"/>
        <family val="2"/>
        <charset val="238"/>
      </rPr>
      <t xml:space="preserve"> Práca vyžaduje schopnosť riadiť zložité interakcie, riešiť konflikty a vyjednávať.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</si>
  <si>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Expertné komunikačné a interpersonálne zručnosti.</t>
    </r>
    <r>
      <rPr>
        <sz val="11"/>
        <color rgb="FF000000"/>
        <rFont val="Calibri"/>
        <family val="2"/>
        <charset val="238"/>
      </rPr>
      <t xml:space="preserve"> Práca vyžaduje schopnosť riadiť zložité interakcie, riešiť vysoko konfliktné situácie, ovplyvňovať konanie iných osôb, vyjednávať, riadiť obzvlášť zložitú komunikáciu, napríklad v nepriateľskom alebo vysoko emotívnom prostredí. Zahŕňa vedenie komunikačných stratégií a riadenie komplexnej komunikácie.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</si>
  <si>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>Nie je relevantné</t>
    </r>
    <r>
      <rPr>
        <sz val="11"/>
        <color rgb="FF000000"/>
        <rFont val="Calibri"/>
        <family val="2"/>
        <charset val="238"/>
      </rPr>
      <t>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</si>
  <si>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Minimálne fyzické zručnosti.</t>
    </r>
    <r>
      <rPr>
        <sz val="11"/>
        <color rgb="FF000000"/>
        <rFont val="Calibri"/>
        <family val="2"/>
        <charset val="238"/>
      </rPr>
      <t xml:space="preserve"> Práca vyžaduje základné fyzické zručnosti, ako je manipulácia s ľahkými predmetmi alebo používanie jednoduchých nástrojov.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</si>
  <si>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>Základné fyzické zručnosti.</t>
    </r>
    <r>
      <rPr>
        <sz val="11"/>
        <color rgb="FF000000"/>
        <rFont val="Calibri"/>
        <family val="2"/>
        <charset val="238"/>
      </rPr>
      <t xml:space="preserve"> Práca vyžaduje určitú zručnosť, obratnosť prstov, alebo koordináciu, pri ktorých nie je potrebná presnosť.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</si>
  <si>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Stredne rozvinuté fyzické zručnosti. </t>
    </r>
    <r>
      <rPr>
        <sz val="11"/>
        <color rgb="FF000000"/>
        <rFont val="Calibri"/>
        <family val="2"/>
        <charset val="238"/>
      </rPr>
      <t>Práca vyžaduje motoriku, koordináciu ruka – oko (napr. pri manipulácii s jemnými nástrojmi, materiálmi alebo ľuďmi). Je potrebná presnosť a/alebo rýchlosť.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</si>
  <si>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Vysoko rozvinuté fyzické zručnosti.</t>
    </r>
    <r>
      <rPr>
        <sz val="11"/>
        <color rgb="FF000000"/>
        <rFont val="Calibri"/>
        <family val="2"/>
        <charset val="238"/>
      </rPr>
      <t xml:space="preserve"> Práca používanie pokročilých fyzických zručností alebo techník. Zahŕňa detailnú úroveň koordinácie rúk, očí a zmyslov a/alebo vysokej rýchlosti.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</si>
  <si>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Expertné fyzické zručnosti. </t>
    </r>
    <r>
      <rPr>
        <sz val="11"/>
        <color rgb="FF000000"/>
        <rFont val="Calibri"/>
        <family val="2"/>
        <charset val="238"/>
      </rPr>
      <t>Práca vyžaduje odbornú, najvyššiu úroveň fyzických zručností, často v špecializovaných podmienkach, vrátane vysokej úrovne koordinácie, presnosti, alebo rýchlosti. Zahŕňa vysokú úroveň koordinácie rúk, očí a zmyslov, ako aj presnú obratnosť, ktoré sú základnými súčasťami práce.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</si>
  <si>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Minimálne plánovacie a organizačné zručnosti. </t>
    </r>
    <r>
      <rPr>
        <sz val="11"/>
        <color rgb="FF000000"/>
        <rFont val="Calibri"/>
        <family val="2"/>
        <charset val="238"/>
      </rPr>
      <t>Úlohy sú stanovené inými osobami alebo sú vopred definované s minimálnou potrebou úprav.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</si>
  <si>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>Základné plánovacie a organizačné zručnosti.</t>
    </r>
    <r>
      <rPr>
        <sz val="11"/>
        <color rgb="FF000000"/>
        <rFont val="Calibri"/>
        <family val="2"/>
        <charset val="238"/>
      </rPr>
      <t xml:space="preserve"> Vyžaduje sa organizácia vlastných každodenných pracovných úloh alebo činností. Môže zahŕňať plánovanie a organizovanie jednoduchých úloh, činností alebo programov.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</si>
  <si>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>Stredné plánovacie a organizačné zručnosti.</t>
    </r>
    <r>
      <rPr>
        <sz val="11"/>
        <color rgb="FF000000"/>
        <rFont val="Calibri"/>
        <family val="2"/>
        <charset val="238"/>
      </rPr>
      <t xml:space="preserve"> Práca vyžaduje organizáciu a stanovenie priorít viacerých, zložitejších úloh s určitou mierou úpravy plánov na základe meniacich sa okolností alebo termínov.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</si>
  <si>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Vysoké plánovacie a organizačné zručnosti.</t>
    </r>
    <r>
      <rPr>
        <sz val="11"/>
        <color rgb="FF000000"/>
        <rFont val="Calibri"/>
        <family val="2"/>
        <charset val="238"/>
      </rPr>
      <t xml:space="preserve"> Práca vyžaduje plánovanie a riadenie širokého spektra zložitých, často súbežných úloh alebo harmonogramov, ktoré môžu vyžadovať vytváranie a úpravu plánov alebo stratégií. Zahŕňa určitý stupeň autonómie a spolupráce medzi tímami alebo oddeleniami.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</si>
  <si>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Expertné plánovacie a organizačné zručnosti.</t>
    </r>
    <r>
      <rPr>
        <sz val="11"/>
        <color rgb="FF000000"/>
        <rFont val="Calibri"/>
        <family val="2"/>
        <charset val="238"/>
      </rPr>
      <t xml:space="preserve"> Práca vyžaduje formulovanie dlhodobých strategických plánov a zvládanie neistoty. Vysoká úroveň autonómie s významnou zodpovednosťou za výsledky celej organizácie.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</si>
  <si>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Minimálna fyzická namáhavosť.</t>
    </r>
    <r>
      <rPr>
        <sz val="11"/>
        <color rgb="FF000000"/>
        <rFont val="Calibri"/>
        <family val="2"/>
        <charset val="238"/>
      </rPr>
      <t xml:space="preserve"> Práca sa vykonáva prevažne v sede, občas môže byť potrebné vyvinúť ľahkú, krátkodobú fyzickú námahu (státie, chôdza). Môže zahŕňať občasnú manipuláciu s ľahkými bremenami (napríklad zdvihnutie alebo premiestnenie ľahkého predmetu), ako napríklad pri administratívnych prácach.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</si>
  <si>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>Nízka fyzická namáhavosť.</t>
    </r>
    <r>
      <rPr>
        <sz val="11"/>
        <color rgb="FF000000"/>
        <rFont val="Calibri"/>
        <family val="2"/>
        <charset val="238"/>
      </rPr>
      <t xml:space="preserve"> Práca zahŕňa určitú fyzickú námahu, napríklad sedenie v nepohodlnej polohe, opakované pohyby, dlhšie státie alebo chôdzu, alebo zahŕňa pravidelnú manipuláciu s ľahkými bremenami – predmetmi alebo osobami.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</si>
  <si>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Stredná fyzická namáhavosť. </t>
    </r>
    <r>
      <rPr>
        <sz val="11"/>
        <color rgb="FF000000"/>
        <rFont val="Calibri"/>
        <family val="2"/>
        <charset val="238"/>
      </rPr>
      <t>Práca zahŕňa pravidelnú manipuláciu s ťažšími bremenami – predmetmi alebo osobami alebo pretrvávajúce nepohodlné pracovné polohy.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</si>
  <si>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fyzická namáhavosť.</t>
    </r>
    <r>
      <rPr>
        <sz val="11"/>
        <color rgb="FF000000"/>
        <rFont val="Calibri"/>
        <family val="2"/>
        <charset val="238"/>
      </rPr>
      <t xml:space="preserve"> Práca je vysoko fyzicky náročná, zahŕňa pravidelnú manipuláciu s ťažkými bremenami – predmetmi alebo osobami alebo pretrvávajúce veľmi nepohodlné pracovné polohy.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</si>
  <si>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Maximálna fyzická namáhavosť. </t>
    </r>
    <r>
      <rPr>
        <sz val="11"/>
        <color rgb="FF000000"/>
        <rFont val="Calibri"/>
        <family val="2"/>
        <charset val="238"/>
      </rPr>
      <t>Práca zahŕňa dlhodobú veľmi veľkú fyzickú námahu (napríklad časté prenášanie, zdvíhanie alebo tlačenie ťažkých bremien – predmetov alebo osôb; ručné kopanie do zeme) alebo extrémne nepohodlné pracovné polohy. Veľmi veľká fyzická námaha je pretrvávajúcou, neoddeliteľnou súčasťou práce.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</si>
  <si>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Minimálna mentálna namáhavosť. </t>
    </r>
    <r>
      <rPr>
        <sz val="11"/>
        <color rgb="FF000000"/>
        <rFont val="Calibri"/>
        <family val="2"/>
        <charset val="238"/>
      </rPr>
      <t>Vyžaduje sa všeobecná pozornosť a sústredenie na prácu.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</si>
  <si>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mentálna namáhavosť. </t>
    </r>
    <r>
      <rPr>
        <sz val="11"/>
        <color rgb="FF000000"/>
        <rFont val="Calibri"/>
        <family val="2"/>
        <charset val="238"/>
      </rPr>
      <t>Práca bežne zahŕňa úlohy, ktoré si vyžadujú určité sústredenie, ako napríklad analýza jednoduchých informácií alebo vykonávanie opakujúcich sa úloh vyžadujúcich aj zameranie na detaily.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</si>
  <si>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Stredná mentálna namáhavosť. </t>
    </r>
    <r>
      <rPr>
        <sz val="11"/>
        <color rgb="FF000000"/>
        <rFont val="Calibri"/>
        <family val="2"/>
        <charset val="238"/>
      </rPr>
      <t>Práca bežne zahŕňa sústredenie sa na zložité úlohy, ktoré si vyžadujú značné duševné úsilie, ako je napríklad interpretácia zložitých údajov.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</si>
  <si>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mentálna namáhavosť.</t>
    </r>
    <r>
      <rPr>
        <sz val="11"/>
        <color rgb="FF000000"/>
        <rFont val="Calibri"/>
        <family val="2"/>
        <charset val="238"/>
      </rPr>
      <t xml:space="preserve"> Práca bežne vyžaduje vysokú úroveň dlhodobého sústredenia a zahŕňa intelektuálne náročné úlohy.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</si>
  <si>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Maximálna mentálna namáhavosť.</t>
    </r>
    <r>
      <rPr>
        <sz val="11"/>
        <color rgb="FF000000"/>
        <rFont val="Calibri"/>
        <family val="2"/>
        <charset val="238"/>
      </rPr>
      <t xml:space="preserve"> Práca vyžaduje dlhodobé a intenzívne duševné úsilie, často aj kreatívne myslenie a riešenie zložitých alebo nových problémov.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</si>
  <si>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 xml:space="preserve">Nie je relevantné </t>
    </r>
    <r>
      <rPr>
        <sz val="11"/>
        <color rgb="FF000000"/>
        <rFont val="Calibri"/>
        <family val="2"/>
        <charset val="238"/>
      </rPr>
      <t>(práca nevyžaduje vystavenie znepokojujúcim alebo emocionálnym okolnostiam)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</si>
  <si>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Minimálna emocionálna namáhavosť.</t>
    </r>
    <r>
      <rPr>
        <sz val="11"/>
        <color rgb="FF000000"/>
        <rFont val="Calibri"/>
        <family val="2"/>
        <charset val="238"/>
      </rPr>
      <t xml:space="preserve"> Práca zahŕňa veľmi obmedzené interakcie s osobami, ktoré môžu zamestnancovi/zamestnankyni spôsobiť emocionálnu záťaž (vystavenie znepokojujúcim alebo emocionálnym okolnostiam). Takéto okolnosti sa môžu sa vyskytnúť, no sú považované za výnimku – vyskytujú sa v priemere najviac dvakrát ročne.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</si>
  <si>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emocionálna namáhavosť. </t>
    </r>
    <r>
      <rPr>
        <sz val="11"/>
        <color rgb="FF000000"/>
        <rFont val="Calibri"/>
        <family val="2"/>
        <charset val="238"/>
      </rPr>
      <t>Práca zahŕňa príležitostné interakcie (viac ako dvakrát ročne) s osobami, ktoré môžu zamestnancovi/zamestnankyni spôsobiť určitú mieru emocionálnej záťaže záťaž (vystavenie znepokojujúcim alebo emocionálnym okolnostiam), nie sú však jej pravidelnou súčasťou.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</si>
  <si>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Stredná emocionálna namáhavosť. </t>
    </r>
    <r>
      <rPr>
        <sz val="11"/>
        <color rgb="FF000000"/>
        <rFont val="Calibri"/>
        <family val="2"/>
        <charset val="238"/>
      </rPr>
      <t>Práca vyžaduje interakcie s osobami, ktoré zamestnancovi/zamestnankyni pravidelne spôsobujú určitú emocionálnu záťaž (vystavenie znepokojujúcim alebo emocionálnym okolnostiam). Emocionálna záťaž je pravidelnou a predvídateľnou súčasťou práce, ako napríklad pri práci s dlhodobo chorými osobami.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</si>
  <si>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 xml:space="preserve">Vysoká emocionálna namáhavosť. </t>
    </r>
    <r>
      <rPr>
        <sz val="11"/>
        <color rgb="FF000000"/>
        <rFont val="Calibri"/>
        <family val="2"/>
        <charset val="238"/>
      </rPr>
      <t>Práca vyžaduje interakcie s osobami, ktoré zamestnancovi/zamestnankyni pravidelne spôsobujú značnú emocionálnu záťaž (vystavenie vysoko znepokojujúcim alebo emocionálnym okolnostiam). Emocionálna záťaž je pravidelnou a predvídateľnou súčasťou práce, ako napríklad pri poskytovaní paliatívnej starostlivosti.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</si>
  <si>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Maximálna emocionálna namáhavosť. </t>
    </r>
    <r>
      <rPr>
        <sz val="11"/>
        <color rgb="FF000000"/>
        <rFont val="Calibri"/>
        <family val="2"/>
        <charset val="238"/>
      </rPr>
      <t>Práca vyžaduje interakcie s osobami, ktoré zamestnancovi/zamestnankyni pravidelne spôsobujú veľmi vysokú emocionálnu záťaž (vystavenie vysoko znepokojujúcim alebo emocionálnym okolnostiam vrátane traumatizujúcich okolností). Emocionálna záťaž je pravidelnou a predvídateľnou súčasťou práce, ktorá zároveň zahŕňa prijímanie (náročných) rozhodnutí, ktoré môžu mať významný dopad na situáciu alebo blaho klientov/klientok (najmä v oblasti zdravotnej alebo sociálnej starostlivosti).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</si>
  <si>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Minimálna zodpovednosť za ľudí a riadenie. </t>
    </r>
    <r>
      <rPr>
        <sz val="11"/>
        <color rgb="FF000000"/>
        <rFont val="Calibri"/>
        <family val="2"/>
        <charset val="238"/>
      </rPr>
      <t>Práca nevyžaduje vedenie, usmerňovanie ani koordináciu práce iných, ale môže zahŕňať poskytovanie základného poradenstva alebo orientácie ostatným, napríklad pomoc novým kolegom a kolegyniam pri adaptácii.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</si>
  <si>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zodpovednosť za ľudí a riadenie. </t>
    </r>
    <r>
      <rPr>
        <sz val="11"/>
        <color rgb="FF000000"/>
        <rFont val="Calibri"/>
        <family val="2"/>
        <charset val="238"/>
      </rPr>
      <t>Zahŕňa podporu alebo poradenstvo jednotlivcom alebo malým tímom. Môže tiež zahŕňať pomoc s osobným rozvojom, poskytovanie neformálneho mentoringu alebo sprevádzanie ostatných pri plnení úloh s minimálnou rozhodovacou právomocou.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</si>
  <si>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>Stredná zodpovednosť za ľudí a riadenie.</t>
    </r>
    <r>
      <rPr>
        <sz val="11"/>
        <color rgb="FF000000"/>
        <rFont val="Calibri"/>
        <family val="2"/>
        <charset val="238"/>
      </rPr>
      <t xml:space="preserve"> Práca vyžaduje určitú zodpovednosť za vedenie, usmerňovanie a koordináciu menšej skupiny osôb (oddelenia, tímu) a môže zahŕňať pravidelné poskytovanie podpory.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</si>
  <si>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zodpovednosť za ľudí a riadenie.</t>
    </r>
    <r>
      <rPr>
        <sz val="11"/>
        <color rgb="FF000000"/>
        <rFont val="Calibri"/>
        <family val="2"/>
        <charset val="238"/>
      </rPr>
      <t xml:space="preserve"> Práca zahŕňa riadenie, usmernenie a koordináciu väčšieho počtu zamestnancov vrátane plánovania, prideľovania úloh, projektov a hodnotenia činnosti a pracovných postupov.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</si>
  <si>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Plná zodpovednosť za ľudí a riadenie.</t>
    </r>
    <r>
      <rPr>
        <sz val="11"/>
        <color rgb="FF000000"/>
        <rFont val="Calibri"/>
        <family val="2"/>
        <charset val="238"/>
      </rPr>
      <t xml:space="preserve"> Práca zahŕňa úplnú zodpovednosť a vyvodzovanie zodpovednosti a/alebo vedenie, riadenie a usmerňovanie ostatných vrátane stanovovania cieľov a prijímania strategických rozhodnutí. Celková zodpovednosť za riadenie celej pracovnej sily organizácie alebo významnej časti veľkej organizácie.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</si>
  <si>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 xml:space="preserve">Nie je relevantné </t>
    </r>
    <r>
      <rPr>
        <sz val="11"/>
        <color rgb="FF000000"/>
        <rFont val="Calibri"/>
        <family val="2"/>
        <charset val="238"/>
      </rPr>
      <t>(nevyžaduje sa žiadna zodpovednosť za finančné zdroje).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</si>
  <si>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Veľmi obmedzená zodpovednosť za finančné zdroje. </t>
    </r>
    <r>
      <rPr>
        <sz val="11"/>
        <color rgb="FF000000"/>
        <rFont val="Calibri"/>
        <family val="2"/>
        <charset val="238"/>
      </rPr>
      <t>Práca zahŕňa manipuláciu s malými sumami alebo spracovanie jednoduchých transakcií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</si>
  <si>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zodpovednosť za finančné zdroje. </t>
    </r>
    <r>
      <rPr>
        <sz val="11"/>
        <color rgb="FF000000"/>
        <rFont val="Calibri"/>
        <family val="2"/>
        <charset val="238"/>
      </rPr>
      <t>Práca zahŕňa nakladanie s obmedzenými finančnými zdrojmi, ako je správa malých rozpočtov, spracovanie faktúr alebo účasť na diskusiách o finančnom plánovaní.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</si>
  <si>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>Stredná zodpovednosť za finančné zdroje.</t>
    </r>
    <r>
      <rPr>
        <sz val="11"/>
        <color rgb="FF000000"/>
        <rFont val="Calibri"/>
        <family val="2"/>
        <charset val="238"/>
      </rPr>
      <t xml:space="preserve"> Práca vyžaduje nakladanie so značnými finančnými zdrojmi vrátane riadenia rozpočtov, dohľadu nad výdavkami, zodpovednosti za výdavky a účasti na finančnom rozhodovaní.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</si>
  <si>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zodpovednosť za finančné zdroje.</t>
    </r>
    <r>
      <rPr>
        <sz val="11"/>
        <color rgb="FF000000"/>
        <rFont val="Calibri"/>
        <family val="2"/>
        <charset val="238"/>
      </rPr>
      <t xml:space="preserve"> Práca zahŕňa správu veľkých rozpočtov alebo finančných portfólií, rozhodovanie o prideľovaní prostriedkov alebo dohľad nad finančnou integritou oddelenia alebo organizácie. Môže zahŕňať spoluprácu s audítormi.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</si>
  <si>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Plná zodpovednosť za finančné zdroje.</t>
    </r>
    <r>
      <rPr>
        <sz val="11"/>
        <color rgb="FF000000"/>
        <rFont val="Calibri"/>
        <family val="2"/>
        <charset val="238"/>
      </rPr>
      <t xml:space="preserve"> Práca zahŕňa úplnú zodpovednosť za finančné plánovanie a dohľad v celej organizácii vrátane stanovovania rozpočtov, tvorby finančných politík, prijímania strategických finančných rozhodnutí ovplyvňujúcich celú organizáciu a komunikácie s externými finančnými orgánmi alebo audítormi.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</si>
  <si>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>Nie je relevantné</t>
    </r>
    <r>
      <rPr>
        <sz val="11"/>
        <color rgb="FF000000"/>
        <rFont val="Calibri"/>
        <family val="2"/>
        <charset val="238"/>
      </rPr>
      <t xml:space="preserve"> (žiadna zodpovednosť za hmotné hodnoty).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</si>
  <si>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>Minimálna zodpovednosť</t>
    </r>
    <r>
      <rPr>
        <sz val="11"/>
        <color rgb="FF000000"/>
        <rFont val="Calibri"/>
        <family val="2"/>
        <charset val="238"/>
      </rPr>
      <t xml:space="preserve"> – za hmotné hodnoty veľmi nízkej hodnoty s minimálnou zodpovednosťou za údržbu alebo bezpečnosť. Zodpovednosť za bežné vybavenie používané pri práci a jeho správne používanie.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</si>
  <si>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zodpovednosť </t>
    </r>
    <r>
      <rPr>
        <sz val="11"/>
        <color rgb="FF000000"/>
        <rFont val="Calibri"/>
        <family val="2"/>
        <charset val="238"/>
      </rPr>
      <t>– za hmotné hodnoty nižšej hodnoty. Práca zahŕňa používanie a údržbu vybavenia alebo zásob a zodpovednosť za zabezpečenie vhodného používania zdrojov.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</si>
  <si>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Stredná zodpovednosť </t>
    </r>
    <r>
      <rPr>
        <sz val="11"/>
        <color rgb="FF000000"/>
        <rFont val="Calibri"/>
        <family val="2"/>
        <charset val="238"/>
      </rPr>
      <t>– za cennejšie hmotné hodnoty. Práca zahŕňa pravidelné používanie a údržbu cennejšieho vybavenia a môže zahŕňať správu zdrojov alebo zabezpečenie starostlivosti o dobrý stav vybavenia.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</si>
  <si>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zodpovednosť</t>
    </r>
    <r>
      <rPr>
        <sz val="11"/>
        <color rgb="FF000000"/>
        <rFont val="Calibri"/>
        <family val="2"/>
        <charset val="238"/>
      </rPr>
      <t xml:space="preserve"> – za hmotné hodnoty vysokej hodnoty. Práca zahŕňa dohľad nad zdrojmi vysokej hodnoty, zabezpečenie ich bezpečnosti, údržby alebo funkčnosti.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</si>
  <si>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Plná zodpovednosť </t>
    </r>
    <r>
      <rPr>
        <sz val="11"/>
        <color rgb="FF000000"/>
        <rFont val="Calibri"/>
        <family val="2"/>
        <charset val="238"/>
      </rPr>
      <t>– za hmotné hodnoty veľmi vysokej hodnoty. Práca zahŕňa celkovú kontrolu nad nákupmi a používaním rozsiahleho majetku a zariadení vrátane tvorby dlhodobých plánov.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</si>
  <si>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 xml:space="preserve">Nie je relevantné </t>
    </r>
    <r>
      <rPr>
        <sz val="11"/>
        <color rgb="FF000000"/>
        <rFont val="Calibri"/>
        <family val="2"/>
        <charset val="238"/>
      </rPr>
      <t>(žiadna zodpovednosť za informácie a dokumentáciu).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</si>
  <si>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Minimálna zodpovednosť za informácie a dokumentáciu. </t>
    </r>
    <r>
      <rPr>
        <sz val="11"/>
        <color rgb="FF000000"/>
        <rFont val="Calibri"/>
        <family val="2"/>
        <charset val="238"/>
      </rPr>
      <t>Práca zahŕňa používanie základných informácií na vykonávanie úloh s veľmi nízkou zodpovednosťou za získavanie, spracovanie alebo ochranu týchto informácií.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</si>
  <si>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Nízka zodpovednosť za informácie a dokumentáciu. </t>
    </r>
    <r>
      <rPr>
        <sz val="11"/>
        <color rgb="FF000000"/>
        <rFont val="Calibri"/>
        <family val="2"/>
        <charset val="238"/>
      </rPr>
      <t>Práca vyžaduje, aby jednotlivec zhromažďoval, spracovával alebo zdieľal informácie kontrolovaným spôsobom, podľa pokynov alebo vopred definovaných postupov.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</si>
  <si>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Stredná zodpovednosť za informácie a dokumentáciu. </t>
    </r>
    <r>
      <rPr>
        <sz val="11"/>
        <color rgb="FF000000"/>
        <rFont val="Calibri"/>
        <family val="2"/>
        <charset val="238"/>
      </rPr>
      <t>Práca zahŕňa správu informácií s cieľom zabezpečiť ich presnosť, vysokú kvalitu a bezpečnosť. Môže zahŕňať rozhodovanie o manipulácii s citlivými údajmi.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</si>
  <si>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>Vysoká zodpovednosť za informácie a dokumentáciu.</t>
    </r>
    <r>
      <rPr>
        <sz val="11"/>
        <color rgb="FF000000"/>
        <rFont val="Calibri"/>
        <family val="2"/>
        <charset val="238"/>
      </rPr>
      <t xml:space="preserve"> Práca vyžaduje spravovanie veľkého množstva cenných alebo citlivých informácií. Zahŕňa zabezpečenie ochrany informácií.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</si>
  <si>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Plná zodpovednosť za informácie a dokumentáciu.</t>
    </r>
    <r>
      <rPr>
        <sz val="11"/>
        <color rgb="FF000000"/>
        <rFont val="Calibri"/>
        <family val="2"/>
        <charset val="238"/>
      </rPr>
      <t xml:space="preserve"> Hlavnou zodpovednosťou pracovnej pozície je získavanie, analýza a rozhodovanie o použití informácií, zabezpečenie súladu s právnymi a strategickými predpismi a dohľad nad tým, ako sa informácie spravujú.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</si>
  <si>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 xml:space="preserve">Nie je relevantné </t>
    </r>
    <r>
      <rPr>
        <sz val="11"/>
        <color rgb="FF000000"/>
        <rFont val="Calibri"/>
        <family val="2"/>
        <charset val="238"/>
      </rPr>
      <t>(žiadne vystavenie nepríjemným, náročným alebo nebezpečným fyzickým pracovným podmienkam a žiadne riziko zranenia alebo zdravotných problémov).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</si>
  <si>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Minimálne vystavenie nepríjemným, náročným alebo nepriaznivým fyzickým pracovným podmienkam. </t>
    </r>
    <r>
      <rPr>
        <sz val="11"/>
        <color rgb="FF000000"/>
        <rFont val="Calibri"/>
        <family val="2"/>
        <charset val="238"/>
      </rPr>
      <t>Práca zahŕňa malé vystavenie fyzickým nebezpečenstvám, pričom môže zahŕňať mierne vystavenie prachu, nečistotám, hluku, slabému osvetleniu a pod. (typické pre administratívne pozície).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</si>
  <si>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Občasné vystavenie nepríjemným, náročným alebo nepriaznivým fyzickým pracovným podmienkam. </t>
    </r>
    <r>
      <rPr>
        <sz val="11"/>
        <color rgb="FF000000"/>
        <rFont val="Calibri"/>
        <family val="2"/>
        <charset val="238"/>
      </rPr>
      <t>Práca zahŕňa občasné vystavenie sa miernym fyzickým rizikám (napr. práca s ľahkými strojmi, hluk). Vyskytuje sa niekoľkokrát ročne, no v priemere menej ako raz mesačne.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</si>
  <si>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Pravidelné vystavenie nepríjemným, náročným alebo nepriaznivým fyzickým pracovným podmienkam </t>
    </r>
    <r>
      <rPr>
        <sz val="11"/>
        <color rgb="FF000000"/>
        <rFont val="Calibri"/>
        <family val="2"/>
        <charset val="238"/>
      </rPr>
      <t>(napr. vystavenie chemikáliám, teplotným extrémom, hluku alebo menšiemu riziku zranenia). Vyskytuje sa aspoň raz mesačne, no nie väčšinu pracovných dní.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</si>
  <si>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 xml:space="preserve">Časté vystavenie nepríjemným, náročným alebo nepriaznivým fyzickým pracovným podmienkam </t>
    </r>
    <r>
      <rPr>
        <sz val="11"/>
        <color rgb="FF000000"/>
        <rFont val="Calibri"/>
        <family val="2"/>
        <charset val="238"/>
      </rPr>
      <t>(napr. vystavenie chemikáliám, teplotným extrémom, hluku alebo menšiemu riziku zranenia). Vystavenie je bežnou súčasťou práce, vyskytuje sa počas väčšiny pracovných dní.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</si>
  <si>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Časté vystavenie obzvlášť nepríjemným, náročným alebo nepriaznivým fyzickým pracovným podmienkam, ktoré sa spájajú s vysokým rizikom zranenia alebo zdravotných problémov </t>
    </r>
    <r>
      <rPr>
        <sz val="11"/>
        <color rgb="FF000000"/>
        <rFont val="Calibri"/>
        <family val="2"/>
        <charset val="238"/>
      </rPr>
      <t>(napr. manipulácia s nebezpečnými chemikáliami, práca s ťažkými strojmi, práca vo vysoko infekčnom prostredí). Vystavenie je bežnou súčasťou práce, vyskytuje sa počas väčšiny pracovných dní.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</si>
  <si>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Minimálne nároky. </t>
    </r>
    <r>
      <rPr>
        <sz val="11"/>
        <color rgb="FF000000"/>
        <rFont val="Calibri"/>
        <family val="2"/>
        <charset val="238"/>
      </rPr>
      <t>Práca si vyžaduje štandardný pracovný čas bez nočných zmien alebo nepravidelného rozvrhu. Cestovanie alebo digitálne pripojenie je potrebné len minimálne alebo vôbec.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</si>
  <si>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Občasné požiadavky. </t>
    </r>
    <r>
      <rPr>
        <sz val="11"/>
        <color rgb="FF000000"/>
        <rFont val="Calibri"/>
        <family val="2"/>
        <charset val="238"/>
      </rPr>
      <t>Práca môže zahŕňať občasný nepravidelný pracovný čas (napr. prácu počas víkendov alebo dní pracovného pokoja), minimálne cestovanie alebo obmedzené digitálne pripojenie mimo bežného pracovného času.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</si>
  <si>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Pravidelné požiadavky. </t>
    </r>
    <r>
      <rPr>
        <sz val="11"/>
        <color rgb="FF000000"/>
        <rFont val="Calibri"/>
        <family val="2"/>
        <charset val="238"/>
      </rPr>
      <t>Práca vyžaduje pravidelnú prácu na zmeny, nočné zmeny alebo nepravidelný pracovný čas a zahŕňa občasné cestovanie alebo časté digitálne pripojenie po pracovnej dobe.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</si>
  <si>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 xml:space="preserve">Časté požiadavky. </t>
    </r>
    <r>
      <rPr>
        <sz val="11"/>
        <color rgb="FF000000"/>
        <rFont val="Calibri"/>
        <family val="2"/>
        <charset val="238"/>
      </rPr>
      <t>Práca si vyžaduje časté nočné zmeny, nepravidelný pracovný čas a dlhé obdobia digitálneho pripojenia. Vyžaduje sa aj pravidelné cestovanie medzi lokalitami alebo na externé pracoviská.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</si>
  <si>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 xml:space="preserve">Nepretržité nároky. </t>
    </r>
    <r>
      <rPr>
        <sz val="11"/>
        <color rgb="FF000000"/>
        <rFont val="Calibri"/>
        <family val="2"/>
        <charset val="238"/>
      </rPr>
      <t>Práca zahŕňa neustále vystavenie nepravidelnému pracovnému času, častým nočným zmenám, rozsiahlemu cestovaniu (miestnemu aj medzinárodnému) a neustálemu digitálnemu pripojeniu, čo si často vyžaduje prácu mimo bežnej pracovnej doby vrátane víkendov a dní pracovného pokoja.</t>
    </r>
  </si>
  <si>
    <r>
      <t xml:space="preserve">(0) </t>
    </r>
    <r>
      <rPr>
        <b/>
        <sz val="11"/>
        <color rgb="FF000000"/>
        <rFont val="Calibri"/>
        <family val="2"/>
        <charset val="238"/>
      </rPr>
      <t xml:space="preserve">Nie je relevantné </t>
    </r>
    <r>
      <rPr>
        <sz val="11"/>
        <color rgb="FF000000"/>
        <rFont val="Calibri"/>
        <family val="2"/>
        <charset val="238"/>
      </rPr>
      <t>(žiadne vystavenie psychosociálnym rizikám).</t>
    </r>
  </si>
  <si>
    <r>
      <t xml:space="preserve">(1) </t>
    </r>
    <r>
      <rPr>
        <b/>
        <sz val="11"/>
        <color rgb="FF000000"/>
        <rFont val="Calibri"/>
        <family val="2"/>
        <charset val="238"/>
      </rPr>
      <t xml:space="preserve">Minimálne vystavenie psychosociálnym rizikám </t>
    </r>
    <r>
      <rPr>
        <sz val="11"/>
        <color rgb="FF000000"/>
        <rFont val="Calibri"/>
        <family val="2"/>
        <charset val="238"/>
      </rPr>
      <t>(rutinné pracovné úlohy bez emocionálnej záťaže, pri ktorých sa môžu objaviť psychosociálne riziká, no ide skôr o výnimku).</t>
    </r>
  </si>
  <si>
    <r>
      <t xml:space="preserve">(2) </t>
    </r>
    <r>
      <rPr>
        <b/>
        <sz val="11"/>
        <color rgb="FF000000"/>
        <rFont val="Calibri"/>
        <family val="2"/>
        <charset val="238"/>
      </rPr>
      <t xml:space="preserve">Nízke vystavenie psychosociálnym rizikám </t>
    </r>
    <r>
      <rPr>
        <sz val="11"/>
        <color rgb="FF000000"/>
        <rFont val="Calibri"/>
        <family val="2"/>
        <charset val="238"/>
      </rPr>
      <t>– vystavenie sa vyskytuje príležitostne, v priemere niekoľkokrát ročne, no menej ako raz mesačne (napr. občasné riešenie menších konfliktov). Psychosociálne riziká zvyčajne nie sú závažné.</t>
    </r>
  </si>
  <si>
    <r>
      <t xml:space="preserve">(3) </t>
    </r>
    <r>
      <rPr>
        <b/>
        <sz val="11"/>
        <color rgb="FF000000"/>
        <rFont val="Calibri"/>
        <family val="2"/>
        <charset val="238"/>
      </rPr>
      <t xml:space="preserve">Stredné vystavenie psychosociálnym rizikám </t>
    </r>
    <r>
      <rPr>
        <sz val="11"/>
        <color rgb="FF000000"/>
        <rFont val="Calibri"/>
        <family val="2"/>
        <charset val="238"/>
      </rPr>
      <t>– vystavenie je pravidelnou súčasťou práce. Vyskytuje sa aspoň raz mesačne, no nie väčšinu pracovných dní.</t>
    </r>
  </si>
  <si>
    <r>
      <t xml:space="preserve">(4) </t>
    </r>
    <r>
      <rPr>
        <b/>
        <sz val="11"/>
        <color rgb="FF000000"/>
        <rFont val="Calibri"/>
        <family val="2"/>
        <charset val="238"/>
      </rPr>
      <t xml:space="preserve">Vysoké vystavenie psychosociálnym rizikám </t>
    </r>
    <r>
      <rPr>
        <sz val="11"/>
        <color rgb="FF000000"/>
        <rFont val="Calibri"/>
        <family val="2"/>
        <charset val="238"/>
      </rPr>
      <t>– vystavenie je časté, bežnou súčasťou práce (vyskytuje sa počas väčšiny pracovných dní). Psychosociálne riziká sú zvyčajne závažnejšie (napr. zvládanie hrozieb násilia alebo obťažovania).</t>
    </r>
  </si>
  <si>
    <r>
      <t xml:space="preserve">(5) </t>
    </r>
    <r>
      <rPr>
        <b/>
        <sz val="11"/>
        <color rgb="FF000000"/>
        <rFont val="Calibri"/>
        <family val="2"/>
        <charset val="238"/>
      </rPr>
      <t>Veľmi vysoké vystavenie obzvlášť závažným psychosociálnym rizikám,</t>
    </r>
    <r>
      <rPr>
        <sz val="11"/>
        <color rgb="FF000000"/>
        <rFont val="Calibri"/>
        <family val="2"/>
        <charset val="238"/>
      </rPr>
      <t xml:space="preserve"> ktoré sú časté a bežnou súčasťou práce (vyskytuje sa počas väčšiny pracovných dní), ako napr. práca v krízových situáciách.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</si>
</sst>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4B084"/>
        <bgColor rgb="FFF4B084"/>
      </patternFill>
    </fill>
    <fill>
      <patternFill patternType="solid">
        <fgColor rgb="FFFFD966"/>
        <bgColor rgb="FFFFD966"/>
      </patternFill>
    </fill>
    <fill>
      <patternFill patternType="solid">
        <fgColor rgb="FFA9D08E"/>
        <bgColor rgb="FFA9D08E"/>
      </patternFill>
    </fill>
    <fill>
      <patternFill patternType="solid">
        <fgColor rgb="FF8EA9DB"/>
        <bgColor rgb="FF8EA9DB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9" fontId="2" fillId="0" borderId="0" xfId="1" applyFont="1" applyFill="1" applyAlignment="1">
      <alignment horizontal="center" vertical="center"/>
    </xf>
    <xf numFmtId="0" fontId="2" fillId="0" borderId="7" xfId="0" applyFont="1" applyBorder="1" applyAlignment="1">
      <alignment horizontal="left"/>
    </xf>
    <xf numFmtId="9" fontId="2" fillId="0" borderId="7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9" fontId="1" fillId="0" borderId="0" xfId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2" borderId="7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2" fillId="3" borderId="11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9" fontId="1" fillId="0" borderId="4" xfId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2">
    <cellStyle name="Normálna" xfId="0" builtinId="0" customBuiltin="1"/>
    <cellStyle name="Percentá" xfId="1" builtinId="5" customBuiltin="1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35" displayName="Tabuľka35" ref="C1:C10" totalsRowShown="0" headerRowDxfId="0">
  <autoFilter ref="C1:C10"/>
  <tableColumns count="1">
    <tableColumn id="1" name="Vedomosti - Subfaktor zohľadňuje úroveň vedomostí a všeobecných zručností, ktoré sú potrebné pre vykonávanie práce, a to bez ohľadu na to, ako boli získané.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uľka57139" displayName="Tabuľka57139" ref="C17:C23" totalsRowShown="0">
  <autoFilter ref="C17:C23"/>
  <tableColumns count="1">
    <tableColumn id="1" name="Zodpovednosť za hmotné hodnoty - Subfaktor zohľadňuje zodpovednosť za majetok a hmotné hodnoty, vrátane tovaru, vybavenia, materiálov a zariadenia.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uľka571394" displayName="Tabuľka571394" ref="C25:C31" totalsRowShown="0">
  <autoFilter ref="C25:C31"/>
  <tableColumns count="1">
    <tableColumn id="1" name="Zodpovednosť za informácie a dokumentáciu - Subfaktor hodnotí zodpovednosť za získavanie, uchovávanie, interpretáciu a uchovávanie informácií/dát/súborov potrebných pre vykonávanie práce v elektronickej aj papierovej forme.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uľka3511218" displayName="Tabuľka3511218" ref="C1:C7" totalsRowShown="0">
  <autoFilter ref="C1:C7"/>
  <tableColumns count="1">
    <tableColumn id="1" name="Fyzické prostredie - Subfaktor vyjadruje vplyv fyzikálnych faktorov pracovného prostredia (hluk, teplota, prach a znečistenie, vibrácie, žiarenie – ionizujúce, elektromagnetické a optické, toxické látky a biologické činitele).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uľka512319" displayName="Tabuľka512319" ref="C9:C15" totalsRowShown="0">
  <autoFilter ref="C9:C15"/>
  <tableColumns count="1">
    <tableColumn id="1" name="Organizačné podmienky -  Subfaktor hodnotí organizačné podmienky - harmonogram práce. Zohľadňuje sa tiež potreba cestovať.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uľka51231910" displayName="Tabuľka51231910" ref="C17:C23" totalsRowShown="0">
  <autoFilter ref="C17:C23"/>
  <tableColumns count="1">
    <tableColumn id="1" name="Psychosociálne riziká - Subfaktor hodnotí psychosociálne faktory, ktoré môžu viesť k nepríjemným alebo náročným pracovným podmienkam a tým spôsobiť pracovnú záťaž.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uľka5" displayName="Tabuľka5" ref="C12:C18" totalsRowShown="0">
  <autoFilter ref="C12:C18"/>
  <tableColumns count="1">
    <tableColumn id="1" name="Komunikačné a interpersonálne (medziľudské) zručnosti - Subfaktor zohľadňuje typ a účel komunikácie a s tým súvisiacu úroveň komunikačných a interpersonálnych zručností.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uľka57" displayName="Tabuľka57" ref="C20:C26" totalsRowShown="0">
  <autoFilter ref="C20:C26"/>
  <tableColumns count="1">
    <tableColumn id="1" name="Fyzické zručnosti - Subfaktor hodnotí fyzické zručnosti vrátane (jemnej) motoriky a obratnosti potrebnej pre prácu.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uľka578" displayName="Tabuľka578" ref="C28:C34" totalsRowShown="0">
  <autoFilter ref="C28:C34"/>
  <tableColumns count="1">
    <tableColumn id="1" name="Plánovacie a organizačné zručnosti - Subfaktor meria plánovacie a organizačné zručnosti potrebné na uspokojivé plnenie pracovných úloh.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uľka3511" displayName="Tabuľka3511" ref="C1:C7" totalsRowShown="0">
  <autoFilter ref="C1:C7"/>
  <tableColumns count="1">
    <tableColumn id="1" name="Fyzická namáhavosť  - Subfaktor hodnotí intenzitu a dĺžku trvania fyzického úsilia potrebného vynaložiť pre vykonávanie práce.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uľka512" displayName="Tabuľka512" ref="C9:C15" totalsRowShown="0">
  <autoFilter ref="C9:C15"/>
  <tableColumns count="1">
    <tableColumn id="1" name="Mentálna (duševná) namáhavosť - Subfaktor vyjadruje intenzitu duševného úsilia, ktoré je potrebné pre vykonávanie práce.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uľka5713" displayName="Tabuľka5713" ref="C17:C23" totalsRowShown="0">
  <autoFilter ref="C17:C23"/>
  <tableColumns count="1">
    <tableColumn id="1" name="Emocionálna namáhavosť - Subfaktor sa vzťahuje k emocionálnemu úsiliu, ktoré je potrebné vynaložiť na zvládnutie a reagovanie na pracovné požiadavky vrátane stresu alebo tlaku vyplývajúcich z interakcií v súvislosti s prácou.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uľka35112" displayName="Tabuľka35112" ref="C1:C7" totalsRowShown="0">
  <autoFilter ref="C1:C7"/>
  <tableColumns count="1">
    <tableColumn id="1" name="Zodpovednosť za ľudí a riadenie  - Subfaktor hodnotí, do akej miery pracovná pozícia zahŕňa zodpovednosť za ľudí a ich riadenie, a to vrátane manažmentu, vedenia a poradenstva.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uľka5123" displayName="Tabuľka5123" ref="C9:C15" totalsRowShown="0">
  <autoFilter ref="C9:C15"/>
  <tableColumns count="1">
    <tableColumn id="1" name="Zodpovednosť za finančné prostriedky - Subfaktor hodnotí mieru a zodpovednosť za finančné prostriedky a súvisiace rozhodnutia a za získavanie a/alebo vynakladanie finančných prostriedkov.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4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/>
  </sheetViews>
  <sheetFormatPr defaultColWidth="8.5703125" defaultRowHeight="15" x14ac:dyDescent="0.25"/>
  <cols>
    <col min="1" max="1" width="34.140625" bestFit="1" customWidth="1"/>
    <col min="2" max="2" width="41" style="26" bestFit="1" customWidth="1"/>
    <col min="3" max="3" width="12.85546875" customWidth="1"/>
    <col min="4" max="4" width="15" style="5" customWidth="1"/>
    <col min="5" max="5" width="104.140625" customWidth="1"/>
    <col min="6" max="6" width="8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/>
      <c r="E1" s="1" t="s">
        <v>3</v>
      </c>
    </row>
    <row r="2" spans="1:5" ht="46.35" customHeight="1" x14ac:dyDescent="0.25">
      <c r="A2" s="68" t="s">
        <v>4</v>
      </c>
      <c r="B2" s="3" t="s">
        <v>5</v>
      </c>
      <c r="C2" s="4">
        <v>8</v>
      </c>
      <c r="E2" s="6" t="s">
        <v>6</v>
      </c>
    </row>
    <row r="3" spans="1:5" ht="46.35" customHeight="1" x14ac:dyDescent="0.25">
      <c r="A3" s="68"/>
      <c r="B3" s="7" t="s">
        <v>7</v>
      </c>
      <c r="C3" s="8">
        <v>5</v>
      </c>
      <c r="E3" s="6" t="s">
        <v>8</v>
      </c>
    </row>
    <row r="4" spans="1:5" ht="46.35" customHeight="1" x14ac:dyDescent="0.25">
      <c r="A4" s="68"/>
      <c r="B4" s="7" t="s">
        <v>9</v>
      </c>
      <c r="C4" s="8">
        <v>5</v>
      </c>
      <c r="E4" s="6" t="s">
        <v>10</v>
      </c>
    </row>
    <row r="5" spans="1:5" ht="46.35" customHeight="1" x14ac:dyDescent="0.25">
      <c r="A5" s="68"/>
      <c r="B5" s="9" t="s">
        <v>11</v>
      </c>
      <c r="C5" s="10">
        <v>5</v>
      </c>
      <c r="E5" s="6" t="s">
        <v>12</v>
      </c>
    </row>
    <row r="6" spans="1:5" ht="46.35" customHeight="1" x14ac:dyDescent="0.25">
      <c r="A6" s="69" t="s">
        <v>13</v>
      </c>
      <c r="B6" s="11" t="s">
        <v>14</v>
      </c>
      <c r="C6" s="12">
        <v>5</v>
      </c>
      <c r="E6" s="13" t="s">
        <v>15</v>
      </c>
    </row>
    <row r="7" spans="1:5" ht="46.35" customHeight="1" x14ac:dyDescent="0.25">
      <c r="A7" s="69"/>
      <c r="B7" s="11" t="s">
        <v>16</v>
      </c>
      <c r="C7" s="12">
        <v>5</v>
      </c>
      <c r="E7" s="13" t="s">
        <v>17</v>
      </c>
    </row>
    <row r="8" spans="1:5" ht="46.35" customHeight="1" x14ac:dyDescent="0.25">
      <c r="A8" s="69"/>
      <c r="B8" s="14" t="s">
        <v>18</v>
      </c>
      <c r="C8" s="15">
        <v>5</v>
      </c>
      <c r="E8" s="13" t="s">
        <v>19</v>
      </c>
    </row>
    <row r="9" spans="1:5" ht="46.35" customHeight="1" x14ac:dyDescent="0.25">
      <c r="A9" s="70" t="s">
        <v>20</v>
      </c>
      <c r="B9" s="16" t="s">
        <v>21</v>
      </c>
      <c r="C9" s="17">
        <v>5</v>
      </c>
      <c r="E9" s="18" t="s">
        <v>22</v>
      </c>
    </row>
    <row r="10" spans="1:5" ht="46.35" customHeight="1" x14ac:dyDescent="0.25">
      <c r="A10" s="70"/>
      <c r="B10" s="16" t="s">
        <v>23</v>
      </c>
      <c r="C10" s="17">
        <v>5</v>
      </c>
      <c r="E10" s="18" t="s">
        <v>24</v>
      </c>
    </row>
    <row r="11" spans="1:5" ht="46.35" customHeight="1" x14ac:dyDescent="0.25">
      <c r="A11" s="70"/>
      <c r="B11" s="16" t="s">
        <v>25</v>
      </c>
      <c r="C11" s="17">
        <v>5</v>
      </c>
      <c r="E11" s="18" t="s">
        <v>26</v>
      </c>
    </row>
    <row r="12" spans="1:5" ht="46.35" customHeight="1" x14ac:dyDescent="0.25">
      <c r="A12" s="70"/>
      <c r="B12" s="19" t="s">
        <v>27</v>
      </c>
      <c r="C12" s="20">
        <v>5</v>
      </c>
      <c r="E12" s="18" t="s">
        <v>28</v>
      </c>
    </row>
    <row r="13" spans="1:5" ht="46.35" customHeight="1" x14ac:dyDescent="0.25">
      <c r="A13" s="71" t="s">
        <v>29</v>
      </c>
      <c r="B13" s="21" t="s">
        <v>30</v>
      </c>
      <c r="C13" s="22">
        <v>5</v>
      </c>
      <c r="E13" s="23" t="s">
        <v>31</v>
      </c>
    </row>
    <row r="14" spans="1:5" ht="46.35" customHeight="1" x14ac:dyDescent="0.25">
      <c r="A14" s="71"/>
      <c r="B14" s="21" t="s">
        <v>32</v>
      </c>
      <c r="C14" s="22">
        <v>5</v>
      </c>
      <c r="E14" s="23" t="s">
        <v>33</v>
      </c>
    </row>
    <row r="15" spans="1:5" ht="46.35" customHeight="1" x14ac:dyDescent="0.25">
      <c r="A15" s="71"/>
      <c r="B15" s="24" t="s">
        <v>34</v>
      </c>
      <c r="C15" s="25">
        <v>5</v>
      </c>
      <c r="E15" s="23" t="s">
        <v>35</v>
      </c>
    </row>
    <row r="17" spans="2:4" x14ac:dyDescent="0.25">
      <c r="B17" s="27" t="s">
        <v>4</v>
      </c>
      <c r="C17" s="28">
        <f>'sk_-_vahy'!J2/'sk_-_vahy'!H2</f>
        <v>1.9559228650137741</v>
      </c>
      <c r="D17" s="2">
        <f>ROUND(C17*330,0)</f>
        <v>645</v>
      </c>
    </row>
    <row r="18" spans="2:4" x14ac:dyDescent="0.25">
      <c r="B18" s="27" t="s">
        <v>36</v>
      </c>
      <c r="C18" s="28">
        <f>'sk_-_vahy'!J6/'sk_-_vahy'!H6</f>
        <v>3.4920634920634921</v>
      </c>
      <c r="D18" s="2">
        <f>ROUND(C18*210,0)</f>
        <v>733</v>
      </c>
    </row>
    <row r="19" spans="2:4" x14ac:dyDescent="0.25">
      <c r="B19" s="27" t="s">
        <v>37</v>
      </c>
      <c r="C19" s="28">
        <f>'sk_-_vahy'!J9/'sk_-_vahy'!H9</f>
        <v>1.9771071800208118</v>
      </c>
      <c r="D19" s="2">
        <f>ROUND(C19*310,0)</f>
        <v>613</v>
      </c>
    </row>
    <row r="20" spans="2:4" x14ac:dyDescent="0.25">
      <c r="B20" s="29" t="s">
        <v>29</v>
      </c>
      <c r="C20" s="30">
        <f>'sk_-_vahy'!J13/'sk_-_vahy'!H13</f>
        <v>6.666666666666667</v>
      </c>
      <c r="D20" s="31">
        <f>ROUND(C20*150,0)</f>
        <v>1000</v>
      </c>
    </row>
    <row r="21" spans="2:4" x14ac:dyDescent="0.25">
      <c r="B21" s="27" t="s">
        <v>38</v>
      </c>
      <c r="C21" s="32">
        <f>'sk_-_vahy'!J16/'sk_-_vahy'!H16</f>
        <v>0.70699999999999996</v>
      </c>
      <c r="D21" s="2">
        <f>ROUND(C21*1000,0)</f>
        <v>707</v>
      </c>
    </row>
  </sheetData>
  <mergeCells count="4">
    <mergeCell ref="A2:A5"/>
    <mergeCell ref="A6:A8"/>
    <mergeCell ref="A9:A12"/>
    <mergeCell ref="A13:A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disablePrompts="1" count="14">
        <x14:dataValidation type="list" allowBlank="1" showInputMessage="1" showErrorMessage="1">
          <x14:formula1>
            <xm:f>zlozitost!$C$1:$C$10</xm:f>
          </x14:formula1>
          <xm:sqref>E2</xm:sqref>
        </x14:dataValidation>
        <x14:dataValidation type="list" allowBlank="1" showInputMessage="1" showErrorMessage="1">
          <x14:formula1>
            <xm:f>pracovne_podmienky!$C$9:$C$15</xm:f>
          </x14:formula1>
          <xm:sqref>E14</xm:sqref>
        </x14:dataValidation>
        <x14:dataValidation type="list" allowBlank="1" showInputMessage="1" showErrorMessage="1">
          <x14:formula1>
            <xm:f>pracovne_podmienky!$C$17:$C$23</xm:f>
          </x14:formula1>
          <xm:sqref>E15</xm:sqref>
        </x14:dataValidation>
        <x14:dataValidation type="list" allowBlank="1" showInputMessage="1" showErrorMessage="1">
          <x14:formula1>
            <xm:f>zlozitost!$C$12:$C$18</xm:f>
          </x14:formula1>
          <xm:sqref>E3</xm:sqref>
        </x14:dataValidation>
        <x14:dataValidation type="list" allowBlank="1" showInputMessage="1" showErrorMessage="1">
          <x14:formula1>
            <xm:f>zlozitost!$C$20:$C$26</xm:f>
          </x14:formula1>
          <xm:sqref>E4</xm:sqref>
        </x14:dataValidation>
        <x14:dataValidation type="list" allowBlank="1" showInputMessage="1" showErrorMessage="1">
          <x14:formula1>
            <xm:f>zlozitost!$C$28:$C$34</xm:f>
          </x14:formula1>
          <xm:sqref>E5</xm:sqref>
        </x14:dataValidation>
        <x14:dataValidation type="list" allowBlank="1" showInputMessage="1" showErrorMessage="1">
          <x14:formula1>
            <xm:f>namahavost!$C$1:$C$7</xm:f>
          </x14:formula1>
          <xm:sqref>E6</xm:sqref>
        </x14:dataValidation>
        <x14:dataValidation type="list" allowBlank="1" showInputMessage="1" showErrorMessage="1">
          <x14:formula1>
            <xm:f>namahavost!$C$9:$C$15</xm:f>
          </x14:formula1>
          <xm:sqref>E7</xm:sqref>
        </x14:dataValidation>
        <x14:dataValidation type="list" allowBlank="1" showInputMessage="1" showErrorMessage="1">
          <x14:formula1>
            <xm:f>namahavost!$C$17:$C$23</xm:f>
          </x14:formula1>
          <xm:sqref>E8</xm:sqref>
        </x14:dataValidation>
        <x14:dataValidation type="list" allowBlank="1" showInputMessage="1" showErrorMessage="1">
          <x14:formula1>
            <xm:f>zodpovednost!$C$1:$C$7</xm:f>
          </x14:formula1>
          <xm:sqref>E9</xm:sqref>
        </x14:dataValidation>
        <x14:dataValidation type="list" allowBlank="1" showInputMessage="1" showErrorMessage="1">
          <x14:formula1>
            <xm:f>zodpovednost!$C$9:$C$15</xm:f>
          </x14:formula1>
          <xm:sqref>E10</xm:sqref>
        </x14:dataValidation>
        <x14:dataValidation type="list" allowBlank="1" showInputMessage="1" showErrorMessage="1">
          <x14:formula1>
            <xm:f>zodpovednost!$C$17:$C$23</xm:f>
          </x14:formula1>
          <xm:sqref>E11</xm:sqref>
        </x14:dataValidation>
        <x14:dataValidation type="list" allowBlank="1" showInputMessage="1" showErrorMessage="1">
          <x14:formula1>
            <xm:f>zodpovednost!$C$25:$C$31</xm:f>
          </x14:formula1>
          <xm:sqref>E12</xm:sqref>
        </x14:dataValidation>
        <x14:dataValidation type="list" allowBlank="1" showInputMessage="1" showErrorMessage="1">
          <x14:formula1>
            <xm:f>pracovne_podmienky!$C$1:$C$7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/>
  </sheetViews>
  <sheetFormatPr defaultColWidth="8.5703125" defaultRowHeight="15" x14ac:dyDescent="0.25"/>
  <cols>
    <col min="1" max="1" width="20.5703125" customWidth="1"/>
    <col min="2" max="2" width="46.28515625" style="26" customWidth="1"/>
    <col min="3" max="3" width="19.7109375" customWidth="1"/>
    <col min="4" max="4" width="19.5703125" bestFit="1" customWidth="1"/>
    <col min="5" max="5" width="13.5703125" customWidth="1"/>
    <col min="6" max="6" width="30.42578125" customWidth="1"/>
    <col min="7" max="7" width="30.140625" customWidth="1"/>
    <col min="8" max="8" width="16" bestFit="1" customWidth="1"/>
    <col min="9" max="9" width="19.42578125" customWidth="1"/>
    <col min="10" max="10" width="27.85546875" bestFit="1" customWidth="1"/>
    <col min="11" max="11" width="8.5703125" customWidth="1"/>
  </cols>
  <sheetData>
    <row r="1" spans="1:10" x14ac:dyDescent="0.25">
      <c r="A1" s="33" t="s">
        <v>39</v>
      </c>
      <c r="B1" s="33" t="s">
        <v>40</v>
      </c>
      <c r="C1" s="33" t="s">
        <v>41</v>
      </c>
      <c r="D1" s="33" t="s">
        <v>42</v>
      </c>
      <c r="E1" s="34" t="s">
        <v>43</v>
      </c>
      <c r="F1" s="33" t="s">
        <v>44</v>
      </c>
      <c r="G1" s="34" t="s">
        <v>45</v>
      </c>
      <c r="H1" s="33" t="s">
        <v>46</v>
      </c>
      <c r="I1" s="34" t="s">
        <v>47</v>
      </c>
      <c r="J1" s="33" t="s">
        <v>48</v>
      </c>
    </row>
    <row r="2" spans="1:10" ht="18" customHeight="1" x14ac:dyDescent="0.25">
      <c r="A2" s="75" t="s">
        <v>4</v>
      </c>
      <c r="B2" s="35" t="s">
        <v>5</v>
      </c>
      <c r="C2" s="36">
        <v>12</v>
      </c>
      <c r="D2" s="37">
        <v>3</v>
      </c>
      <c r="E2" s="33">
        <f>VLOOKUP(D2,zlozitost!$A$2:$B$10,2,FALSE)</f>
        <v>45</v>
      </c>
      <c r="F2" s="37">
        <v>8</v>
      </c>
      <c r="G2" s="38">
        <v>120</v>
      </c>
      <c r="H2" s="73">
        <f>SUM(G2:G5)/$G$16</f>
        <v>0.33</v>
      </c>
      <c r="I2" s="38">
        <f t="shared" ref="I2:I15" si="0">G2*(D2/F2)</f>
        <v>45</v>
      </c>
      <c r="J2" s="73">
        <f>SUM(I2:I5)/SUM(G2:G5)</f>
        <v>0.6454545454545455</v>
      </c>
    </row>
    <row r="3" spans="1:10" ht="18" customHeight="1" x14ac:dyDescent="0.25">
      <c r="A3" s="75"/>
      <c r="B3" s="39" t="s">
        <v>7</v>
      </c>
      <c r="C3" s="40">
        <v>7</v>
      </c>
      <c r="D3" s="33">
        <v>5</v>
      </c>
      <c r="E3" s="33">
        <f>VLOOKUP(D3,zlozitost!$A$13:$B$18,2,FALSE)</f>
        <v>70</v>
      </c>
      <c r="F3" s="33">
        <v>5</v>
      </c>
      <c r="G3" s="38">
        <v>70</v>
      </c>
      <c r="H3" s="73"/>
      <c r="I3" s="38">
        <f t="shared" si="0"/>
        <v>70</v>
      </c>
      <c r="J3" s="73"/>
    </row>
    <row r="4" spans="1:10" ht="18" customHeight="1" x14ac:dyDescent="0.25">
      <c r="A4" s="75"/>
      <c r="B4" s="39" t="s">
        <v>9</v>
      </c>
      <c r="C4" s="40">
        <v>7</v>
      </c>
      <c r="D4" s="33">
        <v>2</v>
      </c>
      <c r="E4" s="33">
        <f>VLOOKUP(D4,zlozitost!$A$21:$B$26,2,FALSE)</f>
        <v>28</v>
      </c>
      <c r="F4" s="33">
        <v>5</v>
      </c>
      <c r="G4" s="38">
        <v>70</v>
      </c>
      <c r="H4" s="73"/>
      <c r="I4" s="38">
        <f t="shared" si="0"/>
        <v>28</v>
      </c>
      <c r="J4" s="73"/>
    </row>
    <row r="5" spans="1:10" ht="18" customHeight="1" x14ac:dyDescent="0.25">
      <c r="A5" s="75"/>
      <c r="B5" s="41" t="s">
        <v>11</v>
      </c>
      <c r="C5" s="42">
        <v>7</v>
      </c>
      <c r="D5" s="34">
        <v>5</v>
      </c>
      <c r="E5" s="34">
        <f>VLOOKUP(D5,zlozitost!$A$29:$B$34,2,FALSE)</f>
        <v>70</v>
      </c>
      <c r="F5" s="34">
        <v>5</v>
      </c>
      <c r="G5" s="43">
        <v>70</v>
      </c>
      <c r="H5" s="73"/>
      <c r="I5" s="43">
        <f t="shared" si="0"/>
        <v>70</v>
      </c>
      <c r="J5" s="73"/>
    </row>
    <row r="6" spans="1:10" ht="18" customHeight="1" x14ac:dyDescent="0.25">
      <c r="A6" s="76" t="s">
        <v>36</v>
      </c>
      <c r="B6" s="44" t="s">
        <v>14</v>
      </c>
      <c r="C6" s="45">
        <v>7</v>
      </c>
      <c r="D6" s="37">
        <v>5</v>
      </c>
      <c r="E6" s="33">
        <f>VLOOKUP(D6,namahavost!$A$2:$B$7,2,FALSE)</f>
        <v>70</v>
      </c>
      <c r="F6" s="37">
        <v>5</v>
      </c>
      <c r="G6" s="38">
        <v>70</v>
      </c>
      <c r="H6" s="73">
        <f>SUM(G6:G8)/$G$16</f>
        <v>0.21</v>
      </c>
      <c r="I6" s="38">
        <f t="shared" si="0"/>
        <v>70</v>
      </c>
      <c r="J6" s="73">
        <f>SUM(I6:I8)/SUM(G6:G8)</f>
        <v>0.73333333333333328</v>
      </c>
    </row>
    <row r="7" spans="1:10" ht="18" customHeight="1" x14ac:dyDescent="0.25">
      <c r="A7" s="76"/>
      <c r="B7" s="44" t="s">
        <v>16</v>
      </c>
      <c r="C7" s="45">
        <v>7</v>
      </c>
      <c r="D7" s="33">
        <v>5</v>
      </c>
      <c r="E7" s="33">
        <f>VLOOKUP(D7,namahavost!A10:B15,2,FALSE)</f>
        <v>70</v>
      </c>
      <c r="F7" s="33">
        <v>5</v>
      </c>
      <c r="G7" s="38">
        <v>70</v>
      </c>
      <c r="H7" s="73"/>
      <c r="I7" s="38">
        <f t="shared" si="0"/>
        <v>70</v>
      </c>
      <c r="J7" s="73"/>
    </row>
    <row r="8" spans="1:10" ht="18" customHeight="1" x14ac:dyDescent="0.25">
      <c r="A8" s="76"/>
      <c r="B8" s="46" t="s">
        <v>18</v>
      </c>
      <c r="C8" s="47">
        <v>7</v>
      </c>
      <c r="D8" s="33">
        <v>1</v>
      </c>
      <c r="E8" s="33">
        <f>VLOOKUP(D8,namahavost!$A$18:$B$23,2,FALSE)</f>
        <v>14</v>
      </c>
      <c r="F8" s="33">
        <v>5</v>
      </c>
      <c r="G8" s="43">
        <v>70</v>
      </c>
      <c r="H8" s="73"/>
      <c r="I8" s="43">
        <f t="shared" si="0"/>
        <v>14</v>
      </c>
      <c r="J8" s="73"/>
    </row>
    <row r="9" spans="1:10" ht="18" customHeight="1" x14ac:dyDescent="0.25">
      <c r="A9" s="72" t="s">
        <v>37</v>
      </c>
      <c r="B9" s="48" t="s">
        <v>21</v>
      </c>
      <c r="C9" s="49">
        <v>9</v>
      </c>
      <c r="D9" s="37">
        <v>5</v>
      </c>
      <c r="E9" s="37">
        <f>VLOOKUP(D9,zodpovednost!$A$2:$B$7,2,FALSE)</f>
        <v>90</v>
      </c>
      <c r="F9" s="37">
        <v>5</v>
      </c>
      <c r="G9" s="38">
        <v>90</v>
      </c>
      <c r="H9" s="73">
        <f>SUM(G9:G12)/$G$16</f>
        <v>0.31</v>
      </c>
      <c r="I9" s="38">
        <f t="shared" si="0"/>
        <v>90</v>
      </c>
      <c r="J9" s="73">
        <f>SUM(I9:I12)/SUM(G9:G12)</f>
        <v>0.61290322580645162</v>
      </c>
    </row>
    <row r="10" spans="1:10" ht="18" customHeight="1" x14ac:dyDescent="0.25">
      <c r="A10" s="72"/>
      <c r="B10" s="48" t="s">
        <v>23</v>
      </c>
      <c r="C10" s="49">
        <v>8</v>
      </c>
      <c r="D10" s="33">
        <v>1</v>
      </c>
      <c r="E10" s="33">
        <f>VLOOKUP(D10,zodpovednost!$A$10:$B$15,2,FALSE)</f>
        <v>16</v>
      </c>
      <c r="F10" s="33">
        <v>5</v>
      </c>
      <c r="G10" s="38">
        <v>80</v>
      </c>
      <c r="H10" s="73"/>
      <c r="I10" s="38">
        <f t="shared" si="0"/>
        <v>16</v>
      </c>
      <c r="J10" s="73"/>
    </row>
    <row r="11" spans="1:10" ht="18" customHeight="1" x14ac:dyDescent="0.25">
      <c r="A11" s="72"/>
      <c r="B11" s="48" t="s">
        <v>25</v>
      </c>
      <c r="C11" s="49">
        <v>7</v>
      </c>
      <c r="D11" s="33">
        <v>1</v>
      </c>
      <c r="E11" s="33">
        <f>VLOOKUP(D11,zodpovednost!$A$18:$B$23,2,FALSE)</f>
        <v>14</v>
      </c>
      <c r="F11" s="33">
        <v>5</v>
      </c>
      <c r="G11" s="38">
        <v>70</v>
      </c>
      <c r="H11" s="73"/>
      <c r="I11" s="38">
        <f t="shared" si="0"/>
        <v>14</v>
      </c>
      <c r="J11" s="73"/>
    </row>
    <row r="12" spans="1:10" ht="18" customHeight="1" x14ac:dyDescent="0.25">
      <c r="A12" s="72"/>
      <c r="B12" s="50" t="s">
        <v>27</v>
      </c>
      <c r="C12" s="51">
        <v>7</v>
      </c>
      <c r="D12" s="33">
        <v>5</v>
      </c>
      <c r="E12" s="33">
        <f>VLOOKUP(D12,zodpovednost!$A$26:$B$31,2,FALSE)</f>
        <v>70</v>
      </c>
      <c r="F12" s="33">
        <v>5</v>
      </c>
      <c r="G12" s="43">
        <v>70</v>
      </c>
      <c r="H12" s="73"/>
      <c r="I12" s="43">
        <f t="shared" si="0"/>
        <v>70</v>
      </c>
      <c r="J12" s="73"/>
    </row>
    <row r="13" spans="1:10" ht="18" customHeight="1" x14ac:dyDescent="0.25">
      <c r="A13" s="74" t="s">
        <v>29</v>
      </c>
      <c r="B13" s="52" t="s">
        <v>30</v>
      </c>
      <c r="C13" s="53">
        <v>5</v>
      </c>
      <c r="D13" s="37">
        <v>5</v>
      </c>
      <c r="E13" s="37">
        <f>VLOOKUP(D13,pracovne_podmienky!$A$2:$B$7,2,FALSE)</f>
        <v>50</v>
      </c>
      <c r="F13" s="37">
        <v>5</v>
      </c>
      <c r="G13" s="38">
        <v>50</v>
      </c>
      <c r="H13" s="73">
        <f>SUM(G13:G15)/$G$16</f>
        <v>0.15</v>
      </c>
      <c r="I13" s="38">
        <f t="shared" si="0"/>
        <v>50</v>
      </c>
      <c r="J13" s="73">
        <f>SUM(I13:I15)/SUM(G13:G15)</f>
        <v>1</v>
      </c>
    </row>
    <row r="14" spans="1:10" ht="18" customHeight="1" x14ac:dyDescent="0.25">
      <c r="A14" s="74"/>
      <c r="B14" s="52" t="s">
        <v>32</v>
      </c>
      <c r="C14" s="53">
        <v>5</v>
      </c>
      <c r="D14" s="33">
        <v>5</v>
      </c>
      <c r="E14" s="33">
        <f>VLOOKUP(D14,pracovne_podmienky!$A$10:$B$15,2,FALSE)</f>
        <v>50</v>
      </c>
      <c r="F14" s="33">
        <v>5</v>
      </c>
      <c r="G14" s="38">
        <v>50</v>
      </c>
      <c r="H14" s="73"/>
      <c r="I14" s="38">
        <f t="shared" si="0"/>
        <v>50</v>
      </c>
      <c r="J14" s="73"/>
    </row>
    <row r="15" spans="1:10" ht="18" customHeight="1" x14ac:dyDescent="0.25">
      <c r="A15" s="74"/>
      <c r="B15" s="54" t="s">
        <v>34</v>
      </c>
      <c r="C15" s="55">
        <v>5</v>
      </c>
      <c r="D15" s="34">
        <v>5</v>
      </c>
      <c r="E15" s="34">
        <f>VLOOKUP(D15,pracovne_podmienky!$A$18:$B$23,2,FALSE)</f>
        <v>50</v>
      </c>
      <c r="F15" s="34">
        <v>5</v>
      </c>
      <c r="G15" s="43">
        <v>50</v>
      </c>
      <c r="H15" s="73"/>
      <c r="I15" s="43">
        <f t="shared" si="0"/>
        <v>50</v>
      </c>
      <c r="J15" s="73"/>
    </row>
    <row r="16" spans="1:10" x14ac:dyDescent="0.25">
      <c r="C16" s="33">
        <f t="shared" ref="C16:I16" si="1">SUM(C2:C15)</f>
        <v>100</v>
      </c>
      <c r="D16" s="33">
        <f t="shared" si="1"/>
        <v>53</v>
      </c>
      <c r="E16" s="33">
        <f t="shared" si="1"/>
        <v>707</v>
      </c>
      <c r="F16" s="33">
        <f t="shared" si="1"/>
        <v>73</v>
      </c>
      <c r="G16" s="38">
        <f t="shared" si="1"/>
        <v>1000</v>
      </c>
      <c r="H16" s="56">
        <f t="shared" si="1"/>
        <v>1</v>
      </c>
      <c r="I16" s="33">
        <f t="shared" si="1"/>
        <v>707</v>
      </c>
      <c r="J16" s="56">
        <f>SUM(I2:I15)/SUM(G2:G15)</f>
        <v>0.70699999999999996</v>
      </c>
    </row>
    <row r="18" spans="1:17" x14ac:dyDescent="0.25">
      <c r="B18" s="57"/>
    </row>
    <row r="19" spans="1:17" x14ac:dyDescent="0.25">
      <c r="A19" s="26"/>
      <c r="B19" s="57"/>
      <c r="C19" s="57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5">
      <c r="A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x14ac:dyDescent="0.25">
      <c r="A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</sheetData>
  <mergeCells count="12">
    <mergeCell ref="A2:A5"/>
    <mergeCell ref="H2:H5"/>
    <mergeCell ref="J2:J5"/>
    <mergeCell ref="A6:A8"/>
    <mergeCell ref="H6:H8"/>
    <mergeCell ref="J6:J8"/>
    <mergeCell ref="A9:A12"/>
    <mergeCell ref="H9:H12"/>
    <mergeCell ref="J9:J12"/>
    <mergeCell ref="A13:A15"/>
    <mergeCell ref="H13:H15"/>
    <mergeCell ref="J13:J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zlozitost!$A$2:$A$10</xm:f>
          </x14:formula1>
          <xm:sqref>D2</xm:sqref>
        </x14:dataValidation>
        <x14:dataValidation type="list" allowBlank="1" showInputMessage="1" showErrorMessage="1">
          <x14:formula1>
            <xm:f>zlozitost!$A$13:$A$18</xm:f>
          </x14:formula1>
          <xm:sqref>D3</xm:sqref>
        </x14:dataValidation>
        <x14:dataValidation type="list" allowBlank="1" showInputMessage="1" showErrorMessage="1">
          <x14:formula1>
            <xm:f>zlozitost!$A$21:$A$26</xm:f>
          </x14:formula1>
          <xm:sqref>D4</xm:sqref>
        </x14:dataValidation>
        <x14:dataValidation type="list" allowBlank="1" showInputMessage="1" showErrorMessage="1">
          <x14:formula1>
            <xm:f>zlozitost!$A$29:$A$34</xm:f>
          </x14:formula1>
          <xm:sqref>D5</xm:sqref>
        </x14:dataValidation>
        <x14:dataValidation type="list" allowBlank="1" showInputMessage="1" showErrorMessage="1">
          <x14:formula1>
            <xm:f>namahavost!$A$2:$A$7</xm:f>
          </x14:formula1>
          <xm:sqref>D6</xm:sqref>
        </x14:dataValidation>
        <x14:dataValidation type="list" allowBlank="1" showInputMessage="1" showErrorMessage="1">
          <x14:formula1>
            <xm:f>namahavost!$A$10:$A$15</xm:f>
          </x14:formula1>
          <xm:sqref>D7</xm:sqref>
        </x14:dataValidation>
        <x14:dataValidation type="list" allowBlank="1" showInputMessage="1" showErrorMessage="1">
          <x14:formula1>
            <xm:f>namahavost!$A$18:$A$23</xm:f>
          </x14:formula1>
          <xm:sqref>D8</xm:sqref>
        </x14:dataValidation>
        <x14:dataValidation type="list" allowBlank="1" showInputMessage="1" showErrorMessage="1">
          <x14:formula1>
            <xm:f>zodpovednost!$A$2:$A$7</xm:f>
          </x14:formula1>
          <xm:sqref>D9</xm:sqref>
        </x14:dataValidation>
        <x14:dataValidation type="list" allowBlank="1" showInputMessage="1" showErrorMessage="1">
          <x14:formula1>
            <xm:f>zodpovednost!$A$10:$A$15</xm:f>
          </x14:formula1>
          <xm:sqref>D10</xm:sqref>
        </x14:dataValidation>
        <x14:dataValidation type="list" allowBlank="1" showInputMessage="1" showErrorMessage="1">
          <x14:formula1>
            <xm:f>zodpovednost!$A$18:$A$23</xm:f>
          </x14:formula1>
          <xm:sqref>D11</xm:sqref>
        </x14:dataValidation>
        <x14:dataValidation type="list" allowBlank="1" showInputMessage="1" showErrorMessage="1">
          <x14:formula1>
            <xm:f>zodpovednost!$A$26:$A$31</xm:f>
          </x14:formula1>
          <xm:sqref>D12</xm:sqref>
        </x14:dataValidation>
        <x14:dataValidation type="list" allowBlank="1" showInputMessage="1" showErrorMessage="1">
          <x14:formula1>
            <xm:f>pracovne_podmienky!$A$2:$A$7</xm:f>
          </x14:formula1>
          <xm:sqref>D13</xm:sqref>
        </x14:dataValidation>
        <x14:dataValidation type="list" allowBlank="1" showInputMessage="1" showErrorMessage="1">
          <x14:formula1>
            <xm:f>pracovne_podmienky!$A$10:$A$15</xm:f>
          </x14:formula1>
          <xm:sqref>D14</xm:sqref>
        </x14:dataValidation>
        <x14:dataValidation type="list" allowBlank="1" showInputMessage="1" showErrorMessage="1">
          <x14:formula1>
            <xm:f>pracovne_podmienky!$A$18:$A$23</xm:f>
          </x14:formula1>
          <xm:sqref>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39" sqref="C39"/>
    </sheetView>
  </sheetViews>
  <sheetFormatPr defaultColWidth="8.5703125" defaultRowHeight="15" x14ac:dyDescent="0.25"/>
  <cols>
    <col min="1" max="2" width="8.5703125" customWidth="1"/>
    <col min="3" max="3" width="247.5703125" customWidth="1"/>
    <col min="4" max="4" width="20.28515625" bestFit="1" customWidth="1"/>
    <col min="5" max="5" width="33.7109375" customWidth="1"/>
    <col min="6" max="6" width="16.7109375" bestFit="1" customWidth="1"/>
    <col min="7" max="7" width="5.5703125" bestFit="1" customWidth="1"/>
    <col min="8" max="8" width="23.7109375" bestFit="1" customWidth="1"/>
    <col min="9" max="9" width="10.42578125" bestFit="1" customWidth="1"/>
    <col min="10" max="10" width="15" bestFit="1" customWidth="1"/>
    <col min="11" max="11" width="25.85546875" bestFit="1" customWidth="1"/>
    <col min="12" max="12" width="43.28515625" bestFit="1" customWidth="1"/>
    <col min="13" max="13" width="23.5703125" bestFit="1" customWidth="1"/>
    <col min="14" max="14" width="40.28515625" bestFit="1" customWidth="1"/>
    <col min="15" max="15" width="21.85546875" bestFit="1" customWidth="1"/>
    <col min="16" max="16" width="8.5703125" customWidth="1"/>
  </cols>
  <sheetData>
    <row r="1" spans="1:3" x14ac:dyDescent="0.25">
      <c r="A1" s="58" t="s">
        <v>49</v>
      </c>
      <c r="B1" s="58" t="s">
        <v>50</v>
      </c>
      <c r="C1" s="77" t="s">
        <v>6</v>
      </c>
    </row>
    <row r="2" spans="1:3" x14ac:dyDescent="0.25">
      <c r="A2" s="33">
        <v>0</v>
      </c>
      <c r="B2" s="33">
        <f t="shared" ref="B2:B10" si="0">A2*15</f>
        <v>0</v>
      </c>
      <c r="C2" s="59" t="s">
        <v>51</v>
      </c>
    </row>
    <row r="3" spans="1:3" x14ac:dyDescent="0.25">
      <c r="A3" s="33">
        <v>1</v>
      </c>
      <c r="B3" s="33">
        <f t="shared" si="0"/>
        <v>15</v>
      </c>
      <c r="C3" s="59" t="s">
        <v>52</v>
      </c>
    </row>
    <row r="4" spans="1:3" ht="32.25" customHeight="1" x14ac:dyDescent="0.25">
      <c r="A4" s="33">
        <v>2</v>
      </c>
      <c r="B4" s="33">
        <f t="shared" si="0"/>
        <v>30</v>
      </c>
      <c r="C4" s="59" t="s">
        <v>53</v>
      </c>
    </row>
    <row r="5" spans="1:3" x14ac:dyDescent="0.25">
      <c r="A5" s="33">
        <v>3</v>
      </c>
      <c r="B5" s="33">
        <f t="shared" si="0"/>
        <v>45</v>
      </c>
      <c r="C5" s="59" t="s">
        <v>54</v>
      </c>
    </row>
    <row r="6" spans="1:3" x14ac:dyDescent="0.25">
      <c r="A6" s="33">
        <v>4</v>
      </c>
      <c r="B6" s="33">
        <f t="shared" si="0"/>
        <v>60</v>
      </c>
      <c r="C6" s="59" t="s">
        <v>55</v>
      </c>
    </row>
    <row r="7" spans="1:3" x14ac:dyDescent="0.25">
      <c r="A7" s="33">
        <v>5</v>
      </c>
      <c r="B7" s="33">
        <f t="shared" si="0"/>
        <v>75</v>
      </c>
      <c r="C7" s="59" t="s">
        <v>56</v>
      </c>
    </row>
    <row r="8" spans="1:3" x14ac:dyDescent="0.25">
      <c r="A8" s="33">
        <v>6</v>
      </c>
      <c r="B8" s="33">
        <f t="shared" si="0"/>
        <v>90</v>
      </c>
      <c r="C8" s="59" t="s">
        <v>57</v>
      </c>
    </row>
    <row r="9" spans="1:3" x14ac:dyDescent="0.25">
      <c r="A9" s="33">
        <v>7</v>
      </c>
      <c r="B9" s="33">
        <f t="shared" si="0"/>
        <v>105</v>
      </c>
      <c r="C9" s="59" t="s">
        <v>58</v>
      </c>
    </row>
    <row r="10" spans="1:3" ht="30" x14ac:dyDescent="0.25">
      <c r="A10" s="33">
        <v>8</v>
      </c>
      <c r="B10" s="33">
        <f t="shared" si="0"/>
        <v>120</v>
      </c>
      <c r="C10" s="59" t="s">
        <v>59</v>
      </c>
    </row>
    <row r="12" spans="1:3" x14ac:dyDescent="0.25">
      <c r="A12" s="58" t="s">
        <v>49</v>
      </c>
      <c r="B12" s="58" t="s">
        <v>50</v>
      </c>
      <c r="C12" s="60" t="s">
        <v>8</v>
      </c>
    </row>
    <row r="13" spans="1:3" x14ac:dyDescent="0.25">
      <c r="A13" s="33">
        <v>0</v>
      </c>
      <c r="B13" s="33">
        <f t="shared" ref="B13:B18" si="1">A13*14</f>
        <v>0</v>
      </c>
      <c r="C13" s="59" t="s">
        <v>51</v>
      </c>
    </row>
    <row r="14" spans="1:3" x14ac:dyDescent="0.25">
      <c r="A14" s="33">
        <v>1</v>
      </c>
      <c r="B14" s="33">
        <f t="shared" si="1"/>
        <v>14</v>
      </c>
      <c r="C14" s="61" t="s">
        <v>60</v>
      </c>
    </row>
    <row r="15" spans="1:3" ht="30" x14ac:dyDescent="0.25">
      <c r="A15" s="33">
        <v>2</v>
      </c>
      <c r="B15" s="33">
        <f t="shared" si="1"/>
        <v>28</v>
      </c>
      <c r="C15" s="61" t="s">
        <v>61</v>
      </c>
    </row>
    <row r="16" spans="1:3" x14ac:dyDescent="0.25">
      <c r="A16" s="33">
        <v>3</v>
      </c>
      <c r="B16" s="33">
        <f t="shared" si="1"/>
        <v>42</v>
      </c>
      <c r="C16" s="61" t="s">
        <v>62</v>
      </c>
    </row>
    <row r="17" spans="1:3" x14ac:dyDescent="0.25">
      <c r="A17" s="33">
        <v>4</v>
      </c>
      <c r="B17" s="33">
        <f t="shared" si="1"/>
        <v>56</v>
      </c>
      <c r="C17" s="61" t="s">
        <v>63</v>
      </c>
    </row>
    <row r="18" spans="1:3" ht="30" x14ac:dyDescent="0.25">
      <c r="A18" s="33">
        <v>5</v>
      </c>
      <c r="B18" s="33">
        <f t="shared" si="1"/>
        <v>70</v>
      </c>
      <c r="C18" s="61" t="s">
        <v>64</v>
      </c>
    </row>
    <row r="20" spans="1:3" x14ac:dyDescent="0.25">
      <c r="A20" s="58" t="s">
        <v>49</v>
      </c>
      <c r="B20" s="58" t="s">
        <v>50</v>
      </c>
      <c r="C20" s="60" t="s">
        <v>10</v>
      </c>
    </row>
    <row r="21" spans="1:3" x14ac:dyDescent="0.25">
      <c r="A21" s="33">
        <v>0</v>
      </c>
      <c r="B21" s="33">
        <f t="shared" ref="B21:B26" si="2">A21*14</f>
        <v>0</v>
      </c>
      <c r="C21" s="59" t="s">
        <v>65</v>
      </c>
    </row>
    <row r="22" spans="1:3" x14ac:dyDescent="0.25">
      <c r="A22" s="33">
        <v>1</v>
      </c>
      <c r="B22" s="33">
        <f t="shared" si="2"/>
        <v>14</v>
      </c>
      <c r="C22" s="61" t="s">
        <v>66</v>
      </c>
    </row>
    <row r="23" spans="1:3" x14ac:dyDescent="0.25">
      <c r="A23" s="33">
        <v>2</v>
      </c>
      <c r="B23" s="33">
        <f t="shared" si="2"/>
        <v>28</v>
      </c>
      <c r="C23" s="61" t="s">
        <v>67</v>
      </c>
    </row>
    <row r="24" spans="1:3" x14ac:dyDescent="0.25">
      <c r="A24" s="33">
        <v>3</v>
      </c>
      <c r="B24" s="33">
        <f t="shared" si="2"/>
        <v>42</v>
      </c>
      <c r="C24" s="61" t="s">
        <v>68</v>
      </c>
    </row>
    <row r="25" spans="1:3" x14ac:dyDescent="0.25">
      <c r="A25" s="33">
        <v>4</v>
      </c>
      <c r="B25" s="33">
        <f t="shared" si="2"/>
        <v>56</v>
      </c>
      <c r="C25" s="61" t="s">
        <v>69</v>
      </c>
    </row>
    <row r="26" spans="1:3" ht="30" x14ac:dyDescent="0.25">
      <c r="A26" s="33">
        <v>5</v>
      </c>
      <c r="B26" s="33">
        <f t="shared" si="2"/>
        <v>70</v>
      </c>
      <c r="C26" s="61" t="s">
        <v>70</v>
      </c>
    </row>
    <row r="28" spans="1:3" x14ac:dyDescent="0.25">
      <c r="A28" s="58" t="s">
        <v>49</v>
      </c>
      <c r="B28" s="58" t="s">
        <v>50</v>
      </c>
      <c r="C28" s="60" t="s">
        <v>12</v>
      </c>
    </row>
    <row r="29" spans="1:3" x14ac:dyDescent="0.25">
      <c r="A29" s="33">
        <v>0</v>
      </c>
      <c r="B29" s="33">
        <f t="shared" ref="B29:B34" si="3">A29*14</f>
        <v>0</v>
      </c>
      <c r="C29" s="59" t="s">
        <v>65</v>
      </c>
    </row>
    <row r="30" spans="1:3" x14ac:dyDescent="0.25">
      <c r="A30" s="33">
        <v>1</v>
      </c>
      <c r="B30" s="33">
        <f t="shared" si="3"/>
        <v>14</v>
      </c>
      <c r="C30" s="61" t="s">
        <v>71</v>
      </c>
    </row>
    <row r="31" spans="1:3" x14ac:dyDescent="0.25">
      <c r="A31" s="33">
        <v>2</v>
      </c>
      <c r="B31" s="33">
        <f t="shared" si="3"/>
        <v>28</v>
      </c>
      <c r="C31" s="61" t="s">
        <v>72</v>
      </c>
    </row>
    <row r="32" spans="1:3" x14ac:dyDescent="0.25">
      <c r="A32" s="33">
        <v>3</v>
      </c>
      <c r="B32" s="33">
        <f t="shared" si="3"/>
        <v>42</v>
      </c>
      <c r="C32" s="61" t="s">
        <v>73</v>
      </c>
    </row>
    <row r="33" spans="1:3" ht="14.65" customHeight="1" x14ac:dyDescent="0.25">
      <c r="A33" s="33">
        <v>4</v>
      </c>
      <c r="B33" s="33">
        <f t="shared" si="3"/>
        <v>56</v>
      </c>
      <c r="C33" s="61" t="s">
        <v>74</v>
      </c>
    </row>
    <row r="34" spans="1:3" x14ac:dyDescent="0.25">
      <c r="A34" s="33">
        <v>5</v>
      </c>
      <c r="B34" s="33">
        <f t="shared" si="3"/>
        <v>70</v>
      </c>
      <c r="C34" s="61" t="s">
        <v>75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8.5703125" defaultRowHeight="15" x14ac:dyDescent="0.25"/>
  <cols>
    <col min="1" max="2" width="8.5703125" customWidth="1"/>
    <col min="3" max="3" width="205.140625" customWidth="1"/>
    <col min="4" max="4" width="20.28515625" bestFit="1" customWidth="1"/>
    <col min="5" max="5" width="33.7109375" bestFit="1" customWidth="1"/>
    <col min="6" max="6" width="16.7109375" bestFit="1" customWidth="1"/>
    <col min="7" max="7" width="5.5703125" bestFit="1" customWidth="1"/>
    <col min="8" max="8" width="23.7109375" bestFit="1" customWidth="1"/>
    <col min="9" max="9" width="10.42578125" bestFit="1" customWidth="1"/>
    <col min="10" max="10" width="15" bestFit="1" customWidth="1"/>
    <col min="11" max="11" width="25.85546875" bestFit="1" customWidth="1"/>
    <col min="12" max="12" width="43.28515625" bestFit="1" customWidth="1"/>
    <col min="13" max="13" width="23.5703125" bestFit="1" customWidth="1"/>
    <col min="14" max="14" width="40.28515625" bestFit="1" customWidth="1"/>
    <col min="15" max="15" width="21.85546875" bestFit="1" customWidth="1"/>
    <col min="16" max="16" width="8.5703125" customWidth="1"/>
  </cols>
  <sheetData>
    <row r="1" spans="1:3" x14ac:dyDescent="0.25">
      <c r="A1" s="58" t="s">
        <v>49</v>
      </c>
      <c r="B1" s="58" t="s">
        <v>50</v>
      </c>
      <c r="C1" s="62" t="s">
        <v>15</v>
      </c>
    </row>
    <row r="2" spans="1:3" x14ac:dyDescent="0.25">
      <c r="A2" s="33">
        <v>0</v>
      </c>
      <c r="B2" s="33">
        <f t="shared" ref="B2:B7" si="0">A2*14</f>
        <v>0</v>
      </c>
      <c r="C2" s="59" t="s">
        <v>65</v>
      </c>
    </row>
    <row r="3" spans="1:3" ht="30" x14ac:dyDescent="0.25">
      <c r="A3" s="33">
        <v>1</v>
      </c>
      <c r="B3" s="33">
        <f t="shared" si="0"/>
        <v>14</v>
      </c>
      <c r="C3" s="59" t="s">
        <v>76</v>
      </c>
    </row>
    <row r="4" spans="1:3" ht="32.25" customHeight="1" x14ac:dyDescent="0.25">
      <c r="A4" s="33">
        <v>2</v>
      </c>
      <c r="B4" s="33">
        <f t="shared" si="0"/>
        <v>28</v>
      </c>
      <c r="C4" s="59" t="s">
        <v>77</v>
      </c>
    </row>
    <row r="5" spans="1:3" x14ac:dyDescent="0.25">
      <c r="A5" s="33">
        <v>3</v>
      </c>
      <c r="B5" s="33">
        <f t="shared" si="0"/>
        <v>42</v>
      </c>
      <c r="C5" s="59" t="s">
        <v>78</v>
      </c>
    </row>
    <row r="6" spans="1:3" x14ac:dyDescent="0.25">
      <c r="A6" s="33">
        <v>4</v>
      </c>
      <c r="B6" s="33">
        <f t="shared" si="0"/>
        <v>56</v>
      </c>
      <c r="C6" s="59" t="s">
        <v>79</v>
      </c>
    </row>
    <row r="7" spans="1:3" ht="30" x14ac:dyDescent="0.25">
      <c r="A7" s="33">
        <v>5</v>
      </c>
      <c r="B7" s="33">
        <f t="shared" si="0"/>
        <v>70</v>
      </c>
      <c r="C7" s="59" t="s">
        <v>80</v>
      </c>
    </row>
    <row r="9" spans="1:3" x14ac:dyDescent="0.25">
      <c r="A9" s="58" t="s">
        <v>49</v>
      </c>
      <c r="B9" s="58" t="s">
        <v>50</v>
      </c>
      <c r="C9" s="63" t="s">
        <v>17</v>
      </c>
    </row>
    <row r="10" spans="1:3" x14ac:dyDescent="0.25">
      <c r="A10" s="33">
        <v>0</v>
      </c>
      <c r="B10" s="33">
        <f t="shared" ref="B10:B15" si="1">A10*14</f>
        <v>0</v>
      </c>
      <c r="C10" s="59" t="s">
        <v>51</v>
      </c>
    </row>
    <row r="11" spans="1:3" ht="14.45" customHeight="1" x14ac:dyDescent="0.25">
      <c r="A11" s="33">
        <v>1</v>
      </c>
      <c r="B11" s="33">
        <f t="shared" si="1"/>
        <v>14</v>
      </c>
      <c r="C11" s="59" t="s">
        <v>81</v>
      </c>
    </row>
    <row r="12" spans="1:3" ht="15.4" customHeight="1" x14ac:dyDescent="0.25">
      <c r="A12" s="33">
        <v>2</v>
      </c>
      <c r="B12" s="33">
        <f t="shared" si="1"/>
        <v>28</v>
      </c>
      <c r="C12" s="61" t="s">
        <v>82</v>
      </c>
    </row>
    <row r="13" spans="1:3" x14ac:dyDescent="0.25">
      <c r="A13" s="33">
        <v>3</v>
      </c>
      <c r="B13" s="33">
        <f t="shared" si="1"/>
        <v>42</v>
      </c>
      <c r="C13" s="61" t="s">
        <v>83</v>
      </c>
    </row>
    <row r="14" spans="1:3" x14ac:dyDescent="0.25">
      <c r="A14" s="33">
        <v>4</v>
      </c>
      <c r="B14" s="33">
        <f t="shared" si="1"/>
        <v>56</v>
      </c>
      <c r="C14" s="61" t="s">
        <v>84</v>
      </c>
    </row>
    <row r="15" spans="1:3" x14ac:dyDescent="0.25">
      <c r="A15" s="33">
        <v>5</v>
      </c>
      <c r="B15" s="33">
        <f t="shared" si="1"/>
        <v>70</v>
      </c>
      <c r="C15" s="61" t="s">
        <v>85</v>
      </c>
    </row>
    <row r="17" spans="1:3" x14ac:dyDescent="0.25">
      <c r="A17" s="58" t="s">
        <v>49</v>
      </c>
      <c r="B17" s="58" t="s">
        <v>50</v>
      </c>
      <c r="C17" s="63" t="s">
        <v>19</v>
      </c>
    </row>
    <row r="18" spans="1:3" x14ac:dyDescent="0.25">
      <c r="A18" s="33">
        <v>0</v>
      </c>
      <c r="B18" s="33">
        <f t="shared" ref="B18:B23" si="2">A18*14</f>
        <v>0</v>
      </c>
      <c r="C18" s="59" t="s">
        <v>86</v>
      </c>
    </row>
    <row r="19" spans="1:3" ht="31.35" customHeight="1" x14ac:dyDescent="0.25">
      <c r="A19" s="33">
        <v>1</v>
      </c>
      <c r="B19" s="33">
        <f t="shared" si="2"/>
        <v>14</v>
      </c>
      <c r="C19" s="61" t="s">
        <v>87</v>
      </c>
    </row>
    <row r="20" spans="1:3" ht="30" x14ac:dyDescent="0.25">
      <c r="A20" s="33">
        <v>2</v>
      </c>
      <c r="B20" s="33">
        <f t="shared" si="2"/>
        <v>28</v>
      </c>
      <c r="C20" s="61" t="s">
        <v>88</v>
      </c>
    </row>
    <row r="21" spans="1:3" ht="30" x14ac:dyDescent="0.25">
      <c r="A21" s="33">
        <v>3</v>
      </c>
      <c r="B21" s="33">
        <f t="shared" si="2"/>
        <v>42</v>
      </c>
      <c r="C21" s="61" t="s">
        <v>89</v>
      </c>
    </row>
    <row r="22" spans="1:3" ht="30" x14ac:dyDescent="0.25">
      <c r="A22" s="33">
        <v>4</v>
      </c>
      <c r="B22" s="33">
        <f t="shared" si="2"/>
        <v>56</v>
      </c>
      <c r="C22" s="61" t="s">
        <v>90</v>
      </c>
    </row>
    <row r="23" spans="1:3" ht="45" x14ac:dyDescent="0.25">
      <c r="A23" s="33">
        <v>5</v>
      </c>
      <c r="B23" s="33">
        <f t="shared" si="2"/>
        <v>70</v>
      </c>
      <c r="C23" s="61" t="s">
        <v>91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ColWidth="8.5703125" defaultRowHeight="15" x14ac:dyDescent="0.25"/>
  <cols>
    <col min="1" max="2" width="8.5703125" customWidth="1"/>
    <col min="3" max="3" width="180.85546875" customWidth="1"/>
    <col min="4" max="4" width="20.28515625" bestFit="1" customWidth="1"/>
    <col min="5" max="5" width="33.7109375" bestFit="1" customWidth="1"/>
    <col min="6" max="6" width="16.7109375" bestFit="1" customWidth="1"/>
    <col min="7" max="7" width="5.5703125" bestFit="1" customWidth="1"/>
    <col min="8" max="8" width="23.7109375" bestFit="1" customWidth="1"/>
    <col min="9" max="9" width="10.42578125" bestFit="1" customWidth="1"/>
    <col min="10" max="10" width="15" bestFit="1" customWidth="1"/>
    <col min="11" max="11" width="25.85546875" bestFit="1" customWidth="1"/>
    <col min="12" max="12" width="43.28515625" bestFit="1" customWidth="1"/>
    <col min="13" max="13" width="23.5703125" bestFit="1" customWidth="1"/>
    <col min="14" max="14" width="40.28515625" bestFit="1" customWidth="1"/>
    <col min="15" max="15" width="21.85546875" bestFit="1" customWidth="1"/>
    <col min="16" max="16" width="8.5703125" customWidth="1"/>
  </cols>
  <sheetData>
    <row r="1" spans="1:3" x14ac:dyDescent="0.25">
      <c r="A1" s="58" t="s">
        <v>49</v>
      </c>
      <c r="B1" s="58" t="s">
        <v>50</v>
      </c>
      <c r="C1" s="64" t="s">
        <v>22</v>
      </c>
    </row>
    <row r="2" spans="1:3" x14ac:dyDescent="0.25">
      <c r="A2" s="33">
        <v>0</v>
      </c>
      <c r="B2" s="33">
        <f t="shared" ref="B2:B7" si="0">A2*18</f>
        <v>0</v>
      </c>
      <c r="C2" s="59" t="s">
        <v>51</v>
      </c>
    </row>
    <row r="3" spans="1:3" ht="30" x14ac:dyDescent="0.25">
      <c r="A3" s="33">
        <v>1</v>
      </c>
      <c r="B3" s="33">
        <f t="shared" si="0"/>
        <v>18</v>
      </c>
      <c r="C3" s="59" t="s">
        <v>92</v>
      </c>
    </row>
    <row r="4" spans="1:3" ht="32.25" customHeight="1" x14ac:dyDescent="0.25">
      <c r="A4" s="33">
        <v>2</v>
      </c>
      <c r="B4" s="33">
        <f t="shared" si="0"/>
        <v>36</v>
      </c>
      <c r="C4" s="59" t="s">
        <v>93</v>
      </c>
    </row>
    <row r="5" spans="1:3" ht="30" x14ac:dyDescent="0.25">
      <c r="A5" s="33">
        <v>3</v>
      </c>
      <c r="B5" s="33">
        <f t="shared" si="0"/>
        <v>54</v>
      </c>
      <c r="C5" s="59" t="s">
        <v>94</v>
      </c>
    </row>
    <row r="6" spans="1:3" ht="17.649999999999999" customHeight="1" x14ac:dyDescent="0.25">
      <c r="A6" s="33">
        <v>4</v>
      </c>
      <c r="B6" s="33">
        <f t="shared" si="0"/>
        <v>72</v>
      </c>
      <c r="C6" s="59" t="s">
        <v>95</v>
      </c>
    </row>
    <row r="7" spans="1:3" ht="30" x14ac:dyDescent="0.25">
      <c r="A7" s="33">
        <v>5</v>
      </c>
      <c r="B7" s="33">
        <f t="shared" si="0"/>
        <v>90</v>
      </c>
      <c r="C7" s="59" t="s">
        <v>96</v>
      </c>
    </row>
    <row r="9" spans="1:3" x14ac:dyDescent="0.25">
      <c r="A9" s="58" t="s">
        <v>49</v>
      </c>
      <c r="B9" s="58" t="s">
        <v>50</v>
      </c>
      <c r="C9" s="65" t="s">
        <v>24</v>
      </c>
    </row>
    <row r="10" spans="1:3" x14ac:dyDescent="0.25">
      <c r="A10" s="33">
        <v>0</v>
      </c>
      <c r="B10" s="33">
        <f t="shared" ref="B10:B15" si="1">A10*16</f>
        <v>0</v>
      </c>
      <c r="C10" s="59" t="s">
        <v>97</v>
      </c>
    </row>
    <row r="11" spans="1:3" ht="14.45" customHeight="1" x14ac:dyDescent="0.25">
      <c r="A11" s="33">
        <v>1</v>
      </c>
      <c r="B11" s="33">
        <f t="shared" si="1"/>
        <v>16</v>
      </c>
      <c r="C11" s="59" t="s">
        <v>98</v>
      </c>
    </row>
    <row r="12" spans="1:3" ht="30" x14ac:dyDescent="0.25">
      <c r="A12" s="33">
        <v>2</v>
      </c>
      <c r="B12" s="33">
        <f t="shared" si="1"/>
        <v>32</v>
      </c>
      <c r="C12" s="61" t="s">
        <v>99</v>
      </c>
    </row>
    <row r="13" spans="1:3" ht="16.7" customHeight="1" x14ac:dyDescent="0.25">
      <c r="A13" s="33">
        <v>3</v>
      </c>
      <c r="B13" s="33">
        <f t="shared" si="1"/>
        <v>48</v>
      </c>
      <c r="C13" s="61" t="s">
        <v>100</v>
      </c>
    </row>
    <row r="14" spans="1:3" ht="30" x14ac:dyDescent="0.25">
      <c r="A14" s="33">
        <v>4</v>
      </c>
      <c r="B14" s="33">
        <f t="shared" si="1"/>
        <v>64</v>
      </c>
      <c r="C14" s="61" t="s">
        <v>101</v>
      </c>
    </row>
    <row r="15" spans="1:3" ht="30" x14ac:dyDescent="0.25">
      <c r="A15" s="33">
        <v>5</v>
      </c>
      <c r="B15" s="33">
        <f t="shared" si="1"/>
        <v>80</v>
      </c>
      <c r="C15" s="61" t="s">
        <v>102</v>
      </c>
    </row>
    <row r="17" spans="1:3" x14ac:dyDescent="0.25">
      <c r="A17" s="58" t="s">
        <v>49</v>
      </c>
      <c r="B17" s="58" t="s">
        <v>50</v>
      </c>
      <c r="C17" s="65" t="s">
        <v>26</v>
      </c>
    </row>
    <row r="18" spans="1:3" x14ac:dyDescent="0.25">
      <c r="A18" s="33">
        <v>0</v>
      </c>
      <c r="B18" s="33">
        <f t="shared" ref="B18:B23" si="2">A18*14</f>
        <v>0</v>
      </c>
      <c r="C18" s="59" t="s">
        <v>103</v>
      </c>
    </row>
    <row r="19" spans="1:3" ht="16.5" customHeight="1" x14ac:dyDescent="0.25">
      <c r="A19" s="33">
        <v>1</v>
      </c>
      <c r="B19" s="33">
        <f t="shared" si="2"/>
        <v>14</v>
      </c>
      <c r="C19" s="61" t="s">
        <v>104</v>
      </c>
    </row>
    <row r="20" spans="1:3" x14ac:dyDescent="0.25">
      <c r="A20" s="33">
        <v>2</v>
      </c>
      <c r="B20" s="33">
        <f t="shared" si="2"/>
        <v>28</v>
      </c>
      <c r="C20" s="61" t="s">
        <v>105</v>
      </c>
    </row>
    <row r="21" spans="1:3" ht="30" x14ac:dyDescent="0.25">
      <c r="A21" s="33">
        <v>3</v>
      </c>
      <c r="B21" s="33">
        <f t="shared" si="2"/>
        <v>42</v>
      </c>
      <c r="C21" s="61" t="s">
        <v>106</v>
      </c>
    </row>
    <row r="22" spans="1:3" x14ac:dyDescent="0.25">
      <c r="A22" s="33">
        <v>4</v>
      </c>
      <c r="B22" s="33">
        <f t="shared" si="2"/>
        <v>56</v>
      </c>
      <c r="C22" s="61" t="s">
        <v>107</v>
      </c>
    </row>
    <row r="23" spans="1:3" x14ac:dyDescent="0.25">
      <c r="A23" s="33">
        <v>5</v>
      </c>
      <c r="B23" s="33">
        <f t="shared" si="2"/>
        <v>70</v>
      </c>
      <c r="C23" s="61" t="s">
        <v>108</v>
      </c>
    </row>
    <row r="25" spans="1:3" x14ac:dyDescent="0.25">
      <c r="A25" s="58" t="s">
        <v>49</v>
      </c>
      <c r="B25" s="58" t="s">
        <v>50</v>
      </c>
      <c r="C25" s="65" t="s">
        <v>28</v>
      </c>
    </row>
    <row r="26" spans="1:3" x14ac:dyDescent="0.25">
      <c r="A26" s="33">
        <v>0</v>
      </c>
      <c r="B26" s="33">
        <f t="shared" ref="B26:B31" si="3">A26*14</f>
        <v>0</v>
      </c>
      <c r="C26" s="59" t="s">
        <v>109</v>
      </c>
    </row>
    <row r="27" spans="1:3" ht="16.5" customHeight="1" x14ac:dyDescent="0.25">
      <c r="A27" s="33">
        <v>1</v>
      </c>
      <c r="B27" s="33">
        <f t="shared" si="3"/>
        <v>14</v>
      </c>
      <c r="C27" s="61" t="s">
        <v>110</v>
      </c>
    </row>
    <row r="28" spans="1:3" ht="15.95" customHeight="1" x14ac:dyDescent="0.25">
      <c r="A28" s="33">
        <v>2</v>
      </c>
      <c r="B28" s="33">
        <f t="shared" si="3"/>
        <v>28</v>
      </c>
      <c r="C28" s="61" t="s">
        <v>111</v>
      </c>
    </row>
    <row r="29" spans="1:3" ht="30" x14ac:dyDescent="0.25">
      <c r="A29" s="33">
        <v>3</v>
      </c>
      <c r="B29" s="33">
        <f t="shared" si="3"/>
        <v>42</v>
      </c>
      <c r="C29" s="61" t="s">
        <v>112</v>
      </c>
    </row>
    <row r="30" spans="1:3" x14ac:dyDescent="0.25">
      <c r="A30" s="33">
        <v>4</v>
      </c>
      <c r="B30" s="33">
        <f t="shared" si="3"/>
        <v>56</v>
      </c>
      <c r="C30" s="61" t="s">
        <v>113</v>
      </c>
    </row>
    <row r="31" spans="1:3" ht="30" x14ac:dyDescent="0.25">
      <c r="A31" s="33">
        <v>5</v>
      </c>
      <c r="B31" s="33">
        <f t="shared" si="3"/>
        <v>70</v>
      </c>
      <c r="C31" s="61" t="s">
        <v>114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8.5703125" defaultRowHeight="15" x14ac:dyDescent="0.25"/>
  <cols>
    <col min="1" max="2" width="8.5703125" customWidth="1"/>
    <col min="3" max="3" width="188.7109375" customWidth="1"/>
    <col min="4" max="4" width="20.28515625" bestFit="1" customWidth="1"/>
    <col min="5" max="5" width="33.7109375" bestFit="1" customWidth="1"/>
    <col min="6" max="6" width="16.7109375" bestFit="1" customWidth="1"/>
    <col min="7" max="7" width="5.5703125" bestFit="1" customWidth="1"/>
    <col min="8" max="8" width="23.7109375" bestFit="1" customWidth="1"/>
    <col min="9" max="9" width="10.42578125" bestFit="1" customWidth="1"/>
    <col min="10" max="10" width="15" bestFit="1" customWidth="1"/>
    <col min="11" max="11" width="25.85546875" bestFit="1" customWidth="1"/>
    <col min="12" max="12" width="43.28515625" bestFit="1" customWidth="1"/>
    <col min="13" max="13" width="23.5703125" bestFit="1" customWidth="1"/>
    <col min="14" max="14" width="40.28515625" bestFit="1" customWidth="1"/>
    <col min="15" max="15" width="21.85546875" bestFit="1" customWidth="1"/>
    <col min="16" max="16" width="8.5703125" customWidth="1"/>
  </cols>
  <sheetData>
    <row r="1" spans="1:3" x14ac:dyDescent="0.25">
      <c r="A1" s="58" t="s">
        <v>49</v>
      </c>
      <c r="B1" s="58" t="s">
        <v>50</v>
      </c>
      <c r="C1" s="66" t="s">
        <v>31</v>
      </c>
    </row>
    <row r="2" spans="1:3" x14ac:dyDescent="0.25">
      <c r="A2" s="33">
        <v>0</v>
      </c>
      <c r="B2" s="33">
        <f t="shared" ref="B2:B7" si="0">A2*10</f>
        <v>0</v>
      </c>
      <c r="C2" s="59" t="s">
        <v>115</v>
      </c>
    </row>
    <row r="3" spans="1:3" ht="30" x14ac:dyDescent="0.25">
      <c r="A3" s="33">
        <v>1</v>
      </c>
      <c r="B3" s="33">
        <f t="shared" si="0"/>
        <v>10</v>
      </c>
      <c r="C3" s="59" t="s">
        <v>116</v>
      </c>
    </row>
    <row r="4" spans="1:3" ht="32.25" customHeight="1" x14ac:dyDescent="0.25">
      <c r="A4" s="33">
        <v>2</v>
      </c>
      <c r="B4" s="33">
        <f t="shared" si="0"/>
        <v>20</v>
      </c>
      <c r="C4" s="59" t="s">
        <v>117</v>
      </c>
    </row>
    <row r="5" spans="1:3" ht="30" x14ac:dyDescent="0.25">
      <c r="A5" s="33">
        <v>3</v>
      </c>
      <c r="B5" s="33">
        <f t="shared" si="0"/>
        <v>30</v>
      </c>
      <c r="C5" s="59" t="s">
        <v>118</v>
      </c>
    </row>
    <row r="6" spans="1:3" ht="30" x14ac:dyDescent="0.25">
      <c r="A6" s="33">
        <v>4</v>
      </c>
      <c r="B6" s="33">
        <f t="shared" si="0"/>
        <v>40</v>
      </c>
      <c r="C6" s="59" t="s">
        <v>119</v>
      </c>
    </row>
    <row r="7" spans="1:3" ht="30" x14ac:dyDescent="0.25">
      <c r="A7" s="33">
        <v>5</v>
      </c>
      <c r="B7" s="33">
        <f t="shared" si="0"/>
        <v>50</v>
      </c>
      <c r="C7" s="59" t="s">
        <v>120</v>
      </c>
    </row>
    <row r="9" spans="1:3" x14ac:dyDescent="0.25">
      <c r="A9" s="58" t="s">
        <v>49</v>
      </c>
      <c r="B9" s="58" t="s">
        <v>50</v>
      </c>
      <c r="C9" s="67" t="s">
        <v>33</v>
      </c>
    </row>
    <row r="10" spans="1:3" x14ac:dyDescent="0.25">
      <c r="A10" s="33">
        <v>0</v>
      </c>
      <c r="B10" s="33">
        <f t="shared" ref="B10:B15" si="1">A10*10</f>
        <v>0</v>
      </c>
      <c r="C10" s="59" t="s">
        <v>65</v>
      </c>
    </row>
    <row r="11" spans="1:3" ht="14.45" customHeight="1" x14ac:dyDescent="0.25">
      <c r="A11" s="33">
        <v>1</v>
      </c>
      <c r="B11" s="33">
        <f t="shared" si="1"/>
        <v>10</v>
      </c>
      <c r="C11" s="59" t="s">
        <v>121</v>
      </c>
    </row>
    <row r="12" spans="1:3" ht="30" x14ac:dyDescent="0.25">
      <c r="A12" s="33">
        <v>2</v>
      </c>
      <c r="B12" s="33">
        <f t="shared" si="1"/>
        <v>20</v>
      </c>
      <c r="C12" s="5" t="s">
        <v>122</v>
      </c>
    </row>
    <row r="13" spans="1:3" ht="18" customHeight="1" x14ac:dyDescent="0.25">
      <c r="A13" s="33">
        <v>3</v>
      </c>
      <c r="B13" s="33">
        <f t="shared" si="1"/>
        <v>30</v>
      </c>
      <c r="C13" s="5" t="s">
        <v>123</v>
      </c>
    </row>
    <row r="14" spans="1:3" ht="30" x14ac:dyDescent="0.25">
      <c r="A14" s="33">
        <v>4</v>
      </c>
      <c r="B14" s="33">
        <f t="shared" si="1"/>
        <v>40</v>
      </c>
      <c r="C14" s="5" t="s">
        <v>124</v>
      </c>
    </row>
    <row r="15" spans="1:3" ht="30" x14ac:dyDescent="0.25">
      <c r="A15" s="33">
        <v>5</v>
      </c>
      <c r="B15" s="33">
        <f t="shared" si="1"/>
        <v>50</v>
      </c>
      <c r="C15" s="5" t="s">
        <v>125</v>
      </c>
    </row>
    <row r="17" spans="1:3" x14ac:dyDescent="0.25">
      <c r="A17" s="58" t="s">
        <v>49</v>
      </c>
      <c r="B17" s="58" t="s">
        <v>50</v>
      </c>
      <c r="C17" s="67" t="s">
        <v>35</v>
      </c>
    </row>
    <row r="18" spans="1:3" x14ac:dyDescent="0.25">
      <c r="A18" s="33">
        <v>0</v>
      </c>
      <c r="B18" s="33">
        <f t="shared" ref="B18:B23" si="2">A18*10</f>
        <v>0</v>
      </c>
      <c r="C18" s="59" t="s">
        <v>126</v>
      </c>
    </row>
    <row r="19" spans="1:3" ht="14.45" customHeight="1" x14ac:dyDescent="0.25">
      <c r="A19" s="33">
        <v>1</v>
      </c>
      <c r="B19" s="33">
        <f t="shared" si="2"/>
        <v>10</v>
      </c>
      <c r="C19" s="59" t="s">
        <v>127</v>
      </c>
    </row>
    <row r="20" spans="1:3" ht="30" x14ac:dyDescent="0.25">
      <c r="A20" s="33">
        <v>2</v>
      </c>
      <c r="B20" s="33">
        <f t="shared" si="2"/>
        <v>20</v>
      </c>
      <c r="C20" s="5" t="s">
        <v>128</v>
      </c>
    </row>
    <row r="21" spans="1:3" ht="18" customHeight="1" x14ac:dyDescent="0.25">
      <c r="A21" s="33">
        <v>3</v>
      </c>
      <c r="B21" s="33">
        <f t="shared" si="2"/>
        <v>30</v>
      </c>
      <c r="C21" s="5" t="s">
        <v>129</v>
      </c>
    </row>
    <row r="22" spans="1:3" ht="30" x14ac:dyDescent="0.25">
      <c r="A22" s="33">
        <v>4</v>
      </c>
      <c r="B22" s="33">
        <f t="shared" si="2"/>
        <v>40</v>
      </c>
      <c r="C22" s="5" t="s">
        <v>130</v>
      </c>
    </row>
    <row r="23" spans="1:3" x14ac:dyDescent="0.25">
      <c r="A23" s="33">
        <v>5</v>
      </c>
      <c r="B23" s="33">
        <f t="shared" si="2"/>
        <v>50</v>
      </c>
      <c r="C23" s="5" t="s">
        <v>131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sk_-_kategorizacia</vt:lpstr>
      <vt:lpstr>sk_-_vahy</vt:lpstr>
      <vt:lpstr>zlozitost</vt:lpstr>
      <vt:lpstr>namahavost</vt:lpstr>
      <vt:lpstr>zodpovednost</vt:lpstr>
      <vt:lpstr>pracovne_podmienky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2026-07-08T10:37:33Z</dcterms:created>
  <dcterms:modified xsi:type="dcterms:W3CDTF">2026-07-08T12:12:21Z</dcterms:modified>
</cp:coreProperties>
</file>